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drawings/drawing3.xml" ContentType="application/vnd.openxmlformats-officedocument.drawing+xml"/>
  <Override PartName="/xl/embeddings/oleObject4.bin" ContentType="application/vnd.openxmlformats-officedocument.oleObject"/>
  <Override PartName="/xl/drawings/drawing4.xml" ContentType="application/vnd.openxmlformats-officedocument.drawing+xml"/>
  <Override PartName="/xl/embeddings/oleObject5.bin" ContentType="application/vnd.openxmlformats-officedocument.oleObject"/>
  <Override PartName="/xl/drawings/drawing5.xml" ContentType="application/vnd.openxmlformats-officedocument.drawing+xml"/>
  <Override PartName="/xl/embeddings/oleObject6.bin" ContentType="application/vnd.openxmlformats-officedocument.oleObject"/>
  <Override PartName="/xl/drawings/drawing6.xml" ContentType="application/vnd.openxmlformats-officedocument.drawing+xml"/>
  <Override PartName="/xl/embeddings/oleObject7.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embeddings/oleObject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5" windowWidth="23250" windowHeight="12555" activeTab="10"/>
  </bookViews>
  <sheets>
    <sheet name="Fl Rosto 1" sheetId="7" r:id="rId1"/>
    <sheet name="RESUMO" sheetId="27" r:id="rId2"/>
    <sheet name="SERVIÇOS PRELIM" sheetId="12" r:id="rId3"/>
    <sheet name="DRENAGEM" sheetId="22" r:id="rId4"/>
    <sheet name="ESGOTO" sheetId="25" r:id="rId5"/>
    <sheet name="Comparativo" sheetId="4" state="hidden" r:id="rId6"/>
    <sheet name="Plan2" sheetId="5" state="hidden" r:id="rId7"/>
    <sheet name="Plan1" sheetId="6" state="hidden" r:id="rId8"/>
    <sheet name="PAV E PAISAGISMO" sheetId="10" r:id="rId9"/>
    <sheet name="BDI " sheetId="30" r:id="rId10"/>
    <sheet name="CRONOGRAMA" sheetId="29" r:id="rId11"/>
    <sheet name="Plan4" sheetId="33" r:id="rId12"/>
  </sheets>
  <externalReferences>
    <externalReference r:id="rId13"/>
    <externalReference r:id="rId14"/>
  </externalReferences>
  <definedNames>
    <definedName name="_Fill" localSheetId="9" hidden="1">#REF!</definedName>
    <definedName name="_Fill" localSheetId="3" hidden="1">#REF!</definedName>
    <definedName name="_Fill" localSheetId="4" hidden="1">#REF!</definedName>
    <definedName name="_Fill" localSheetId="1" hidden="1">#REF!</definedName>
    <definedName name="_Fill" hidden="1">#REF!</definedName>
    <definedName name="_Key1" localSheetId="9" hidden="1">#REF!</definedName>
    <definedName name="_Key1" localSheetId="3" hidden="1">#REF!</definedName>
    <definedName name="_Key1" localSheetId="4" hidden="1">#REF!</definedName>
    <definedName name="_Key1" localSheetId="1" hidden="1">#REF!</definedName>
    <definedName name="_Key1" hidden="1">#REF!</definedName>
    <definedName name="_Order1" hidden="1">255</definedName>
    <definedName name="_Order2" hidden="1">0</definedName>
    <definedName name="_Sort" localSheetId="9" hidden="1">#REF!</definedName>
    <definedName name="_Sort" localSheetId="3" hidden="1">#REF!</definedName>
    <definedName name="_Sort" localSheetId="4" hidden="1">#REF!</definedName>
    <definedName name="_Sort" localSheetId="1" hidden="1">#REF!</definedName>
    <definedName name="_Sort" hidden="1">#REF!</definedName>
    <definedName name="_Toc318290495" localSheetId="3">DRENAGEM!#REF!</definedName>
    <definedName name="_Toc318290495" localSheetId="4">ESGOTO!#REF!</definedName>
    <definedName name="_Toc318290495" localSheetId="1">RESUMO!#REF!</definedName>
    <definedName name="_Toc318290495" localSheetId="2">'SERVIÇOS PRELIM'!#REF!</definedName>
    <definedName name="_Toc318290496" localSheetId="3">DRENAGEM!#REF!</definedName>
    <definedName name="_Toc318290496" localSheetId="4">ESGOTO!#REF!</definedName>
    <definedName name="_Toc318290496" localSheetId="1">RESUMO!#REF!</definedName>
    <definedName name="_Toc318290496" localSheetId="2">'SERVIÇOS PRELIM'!#REF!</definedName>
    <definedName name="_Toc318290498" localSheetId="3">DRENAGEM!#REF!</definedName>
    <definedName name="_Toc318290498" localSheetId="4">ESGOTO!#REF!</definedName>
    <definedName name="_Toc318290498" localSheetId="1">RESUMO!#REF!</definedName>
    <definedName name="_Toc318290498" localSheetId="2">'SERVIÇOS PRELIM'!#REF!</definedName>
    <definedName name="_Toc318290500" localSheetId="3">DRENAGEM!#REF!</definedName>
    <definedName name="_Toc318290500" localSheetId="4">ESGOTO!#REF!</definedName>
    <definedName name="_Toc318290500" localSheetId="1">RESUMO!#REF!</definedName>
    <definedName name="_Toc318290500" localSheetId="2">'SERVIÇOS PRELIM'!#REF!</definedName>
    <definedName name="_Toc318290501" localSheetId="3">DRENAGEM!#REF!</definedName>
    <definedName name="_Toc318290501" localSheetId="4">ESGOTO!#REF!</definedName>
    <definedName name="_Toc318290501" localSheetId="1">RESUMO!#REF!</definedName>
    <definedName name="_Toc318290501" localSheetId="2">'SERVIÇOS PRELIM'!#REF!</definedName>
    <definedName name="_Toc318290510" localSheetId="3">DRENAGEM!#REF!</definedName>
    <definedName name="_Toc318290510" localSheetId="4">ESGOTO!#REF!</definedName>
    <definedName name="_Toc318290510" localSheetId="1">RESUMO!#REF!</definedName>
    <definedName name="_Toc318290510" localSheetId="2">'SERVIÇOS PRELIM'!#REF!</definedName>
    <definedName name="_Toc318290521" localSheetId="3">DRENAGEM!#REF!</definedName>
    <definedName name="_Toc318290521" localSheetId="4">ESGOTO!#REF!</definedName>
    <definedName name="_Toc318290521" localSheetId="1">RESUMO!#REF!</definedName>
    <definedName name="_Toc318290521" localSheetId="2">'SERVIÇOS PRELIM'!#REF!</definedName>
    <definedName name="_Toc318290523" localSheetId="3">DRENAGEM!#REF!</definedName>
    <definedName name="_Toc318290523" localSheetId="4">ESGOTO!#REF!</definedName>
    <definedName name="_Toc318290523" localSheetId="1">RESUMO!#REF!</definedName>
    <definedName name="_Toc318290523" localSheetId="2">'SERVIÇOS PRELIM'!#REF!</definedName>
    <definedName name="_Toc318290547" localSheetId="3">DRENAGEM!#REF!</definedName>
    <definedName name="_Toc318290547" localSheetId="4">ESGOTO!#REF!</definedName>
    <definedName name="_Toc318290547" localSheetId="1">RESUMO!#REF!</definedName>
    <definedName name="_Toc318290547" localSheetId="2">'SERVIÇOS PRELIM'!#REF!</definedName>
    <definedName name="_Toc318290548" localSheetId="3">DRENAGEM!#REF!</definedName>
    <definedName name="_Toc318290548" localSheetId="4">ESGOTO!#REF!</definedName>
    <definedName name="_Toc318290548" localSheetId="1">RESUMO!#REF!</definedName>
    <definedName name="_Toc318290548" localSheetId="2">'SERVIÇOS PRELIM'!#REF!</definedName>
    <definedName name="_Toc318290555" localSheetId="3">DRENAGEM!#REF!</definedName>
    <definedName name="_Toc318290555" localSheetId="4">ESGOTO!#REF!</definedName>
    <definedName name="_Toc318290555" localSheetId="1">RESUMO!#REF!</definedName>
    <definedName name="_Toc318290555" localSheetId="2">'SERVIÇOS PRELIM'!#REF!</definedName>
    <definedName name="_Toc318290568" localSheetId="3">DRENAGEM!#REF!</definedName>
    <definedName name="_Toc318290568" localSheetId="4">ESGOTO!#REF!</definedName>
    <definedName name="_Toc318290568" localSheetId="1">RESUMO!#REF!</definedName>
    <definedName name="_Toc318290568" localSheetId="2">'SERVIÇOS PRELIM'!#REF!</definedName>
    <definedName name="_Toc318290629" localSheetId="3">DRENAGEM!#REF!</definedName>
    <definedName name="_Toc318290629" localSheetId="4">ESGOTO!#REF!</definedName>
    <definedName name="_Toc318290629" localSheetId="1">RESUMO!#REF!</definedName>
    <definedName name="_Toc318290629" localSheetId="2">'SERVIÇOS PRELIM'!#REF!</definedName>
    <definedName name="_Toc318290652" localSheetId="3">DRENAGEM!#REF!</definedName>
    <definedName name="_Toc318290652" localSheetId="4">ESGOTO!#REF!</definedName>
    <definedName name="_Toc318290652" localSheetId="1">RESUMO!#REF!</definedName>
    <definedName name="_Toc318290652" localSheetId="2">'SERVIÇOS PRELIM'!#REF!</definedName>
    <definedName name="_Toc318290671" localSheetId="3">DRENAGEM!#REF!</definedName>
    <definedName name="_Toc318290671" localSheetId="4">ESGOTO!#REF!</definedName>
    <definedName name="_Toc318290671" localSheetId="1">RESUMO!#REF!</definedName>
    <definedName name="_Toc318290671" localSheetId="2">'SERVIÇOS PRELIM'!#REF!</definedName>
    <definedName name="_Toc318290690" localSheetId="3">DRENAGEM!#REF!</definedName>
    <definedName name="_Toc318290690" localSheetId="4">ESGOTO!#REF!</definedName>
    <definedName name="_Toc318290690" localSheetId="1">RESUMO!#REF!</definedName>
    <definedName name="_Toc318290690" localSheetId="2">'SERVIÇOS PRELIM'!#REF!</definedName>
    <definedName name="_Toc318290767" localSheetId="3">DRENAGEM!#REF!</definedName>
    <definedName name="_Toc318290767" localSheetId="4">ESGOTO!#REF!</definedName>
    <definedName name="_Toc318290767" localSheetId="1">RESUMO!#REF!</definedName>
    <definedName name="_Toc318290767" localSheetId="2">'SERVIÇOS PRELIM'!#REF!</definedName>
    <definedName name="_Toc318290812" localSheetId="3">DRENAGEM!#REF!</definedName>
    <definedName name="_Toc318290812" localSheetId="4">ESGOTO!#REF!</definedName>
    <definedName name="_Toc318290812" localSheetId="1">RESUMO!#REF!</definedName>
    <definedName name="_Toc318290812" localSheetId="2">'SERVIÇOS PRELIM'!#REF!</definedName>
    <definedName name="_Toc318290813" localSheetId="3">DRENAGEM!#REF!</definedName>
    <definedName name="_Toc318290813" localSheetId="4">ESGOTO!#REF!</definedName>
    <definedName name="_Toc318290813" localSheetId="1">RESUMO!#REF!</definedName>
    <definedName name="_Toc318290813" localSheetId="2">'SERVIÇOS PRELIM'!#REF!</definedName>
    <definedName name="_Toc318290814" localSheetId="3">DRENAGEM!#REF!</definedName>
    <definedName name="_Toc318290814" localSheetId="4">ESGOTO!#REF!</definedName>
    <definedName name="_Toc318290814" localSheetId="1">RESUMO!#REF!</definedName>
    <definedName name="_Toc318290814" localSheetId="2">'SERVIÇOS PRELIM'!#REF!</definedName>
    <definedName name="_Toc318290816" localSheetId="3">DRENAGEM!#REF!</definedName>
    <definedName name="_Toc318290816" localSheetId="4">ESGOTO!#REF!</definedName>
    <definedName name="_Toc318290816" localSheetId="1">RESUMO!#REF!</definedName>
    <definedName name="_Toc318290816" localSheetId="2">'SERVIÇOS PRELIM'!#REF!</definedName>
    <definedName name="_Toc318290839" localSheetId="3">DRENAGEM!#REF!</definedName>
    <definedName name="_Toc318290839" localSheetId="4">ESGOTO!#REF!</definedName>
    <definedName name="_Toc318290839" localSheetId="1">RESUMO!#REF!</definedName>
    <definedName name="_Toc318290839" localSheetId="2">'SERVIÇOS PRELIM'!#REF!</definedName>
    <definedName name="_Toc318290878" localSheetId="3">DRENAGEM!#REF!</definedName>
    <definedName name="_Toc318290878" localSheetId="4">ESGOTO!#REF!</definedName>
    <definedName name="_Toc318290878" localSheetId="1">RESUMO!#REF!</definedName>
    <definedName name="_Toc318290878" localSheetId="2">'SERVIÇOS PRELIM'!#REF!</definedName>
    <definedName name="_Toc318290879" localSheetId="3">DRENAGEM!#REF!</definedName>
    <definedName name="_Toc318290879" localSheetId="4">ESGOTO!#REF!</definedName>
    <definedName name="_Toc318290879" localSheetId="1">RESUMO!$E$27</definedName>
    <definedName name="_Toc318290879" localSheetId="2">'SERVIÇOS PRELIM'!$E$39</definedName>
    <definedName name="_Toc318290886" localSheetId="3">DRENAGEM!#REF!</definedName>
    <definedName name="_Toc318290886" localSheetId="4">ESGOTO!#REF!</definedName>
    <definedName name="_Toc318290886" localSheetId="1">RESUMO!#REF!</definedName>
    <definedName name="_Toc318290886" localSheetId="2">'SERVIÇOS PRELIM'!#REF!</definedName>
    <definedName name="_Toc318290887" localSheetId="3">DRENAGEM!$E$37</definedName>
    <definedName name="_Toc318290887" localSheetId="4">ESGOTO!#REF!</definedName>
    <definedName name="_Toc318290887" localSheetId="1">RESUMO!$E$49</definedName>
    <definedName name="_Toc318290887" localSheetId="2">'SERVIÇOS PRELIM'!$E$61</definedName>
    <definedName name="_Toc318290891" localSheetId="3">DRENAGEM!#REF!</definedName>
    <definedName name="_Toc318290891" localSheetId="4">ESGOTO!#REF!</definedName>
    <definedName name="_Toc318290891" localSheetId="1">RESUMO!#REF!</definedName>
    <definedName name="_Toc318290891" localSheetId="2">'SERVIÇOS PRELIM'!#REF!</definedName>
    <definedName name="_Toc318290907" localSheetId="3">DRENAGEM!#REF!</definedName>
    <definedName name="_Toc318290907" localSheetId="4">ESGOTO!#REF!</definedName>
    <definedName name="_Toc318290907" localSheetId="1">RESUMO!#REF!</definedName>
    <definedName name="_Toc318290907" localSheetId="2">'SERVIÇOS PRELIM'!#REF!</definedName>
    <definedName name="_Toc318290923" localSheetId="3">DRENAGEM!#REF!</definedName>
    <definedName name="_Toc318290923" localSheetId="4">ESGOTO!#REF!</definedName>
    <definedName name="_Toc318290923" localSheetId="1">RESUMO!#REF!</definedName>
    <definedName name="_Toc318290923" localSheetId="2">'SERVIÇOS PRELIM'!#REF!</definedName>
    <definedName name="_Toc318290969" localSheetId="3">DRENAGEM!$E$84</definedName>
    <definedName name="_Toc318290969" localSheetId="4">ESGOTO!#REF!</definedName>
    <definedName name="_Toc318290969" localSheetId="1">RESUMO!$E$96</definedName>
    <definedName name="_Toc318290969" localSheetId="2">'SERVIÇOS PRELIM'!$E$108</definedName>
    <definedName name="_Toc318290999" localSheetId="3">DRENAGEM!$E$89</definedName>
    <definedName name="_Toc318290999" localSheetId="4">ESGOTO!#REF!</definedName>
    <definedName name="_Toc318290999" localSheetId="1">RESUMO!$E$101</definedName>
    <definedName name="_Toc318290999" localSheetId="2">'SERVIÇOS PRELIM'!$E$113</definedName>
    <definedName name="_Toc318291061" localSheetId="3">DRENAGEM!$E$93</definedName>
    <definedName name="_Toc318291061" localSheetId="4">ESGOTO!#REF!</definedName>
    <definedName name="_Toc318291061" localSheetId="1">RESUMO!$E$105</definedName>
    <definedName name="_Toc318291061" localSheetId="2">'SERVIÇOS PRELIM'!$E$117</definedName>
    <definedName name="_Toc318291062" localSheetId="3">DRENAGEM!$E$97</definedName>
    <definedName name="_Toc318291062" localSheetId="4">ESGOTO!#REF!</definedName>
    <definedName name="_Toc318291062" localSheetId="1">RESUMO!$E$109</definedName>
    <definedName name="_Toc318291062" localSheetId="2">'SERVIÇOS PRELIM'!$E$121</definedName>
    <definedName name="_Toc325966868" localSheetId="3">DRENAGEM!#REF!</definedName>
    <definedName name="_Toc325966868" localSheetId="4">ESGOTO!#REF!</definedName>
    <definedName name="_Toc325966868" localSheetId="1">RESUMO!#REF!</definedName>
    <definedName name="_Toc325966868" localSheetId="2">'SERVIÇOS PRELIM'!#REF!</definedName>
    <definedName name="_Toc325966869" localSheetId="3">DRENAGEM!$E$108</definedName>
    <definedName name="_Toc325966869" localSheetId="4">ESGOTO!#REF!</definedName>
    <definedName name="_Toc325966869" localSheetId="1">RESUMO!$E$120</definedName>
    <definedName name="_Toc325966869" localSheetId="2">'SERVIÇOS PRELIM'!$E$132</definedName>
    <definedName name="_Toc325966875" localSheetId="3">DRENAGEM!$E$116</definedName>
    <definedName name="_Toc325966875" localSheetId="4">ESGOTO!#REF!</definedName>
    <definedName name="_Toc325966875" localSheetId="1">RESUMO!$E$128</definedName>
    <definedName name="_Toc325966875" localSheetId="2">'SERVIÇOS PRELIM'!$E$140</definedName>
    <definedName name="A4_PB_PADRAO.XLS" localSheetId="9">#REF!</definedName>
    <definedName name="A4_PB_PADRAO.XLS" localSheetId="3">#REF!</definedName>
    <definedName name="A4_PB_PADRAO.XLS" localSheetId="4">#REF!</definedName>
    <definedName name="A4_PB_PADRAO.XLS" localSheetId="1">#REF!</definedName>
    <definedName name="A4_PB_PADRAO.XLS">#REF!</definedName>
    <definedName name="AbrSun1">DATE(AnoCalendário,4,1)-WEEKDAY(DATE(AnoCalendário,4,1))+1</definedName>
    <definedName name="AgoSun1">DATE(AnoCalendário,8,1)-WEEKDAY(DATE(AnoCalendário,8,1))+1</definedName>
    <definedName name="AnoCalendário">#REF!</definedName>
    <definedName name="_xlnm.Print_Area" localSheetId="9">'BDI '!$A$6:$E$29</definedName>
    <definedName name="_xlnm.Print_Area" localSheetId="10">CRONOGRAMA!$A$1:$O$29</definedName>
    <definedName name="_xlnm.Print_Area" localSheetId="4">ESGOTO!$A$1:$K$27</definedName>
    <definedName name="_xlnm.Print_Area" localSheetId="0">'Fl Rosto 1'!$A$1:$X$44</definedName>
    <definedName name="_xlnm.Print_Area">#REF!</definedName>
    <definedName name="_xlnm.Database" localSheetId="9">#REF!</definedName>
    <definedName name="_xlnm.Database" localSheetId="10">#REF!</definedName>
    <definedName name="_xlnm.Database">#REF!</definedName>
    <definedName name="dd" localSheetId="9">#REF!</definedName>
    <definedName name="dd" localSheetId="3">#REF!</definedName>
    <definedName name="dd" localSheetId="4">#REF!</definedName>
    <definedName name="dd" localSheetId="1">#REF!</definedName>
    <definedName name="dd">#REF!</definedName>
    <definedName name="DezSun1">DATE(AnoCalendário,12,1)-WEEKDAY(DATE(AnoCalendário,12,1))+1</definedName>
    <definedName name="DiasdeAtribuições">#REF!</definedName>
    <definedName name="EAP">[1]EAP!$A$12:$O$922</definedName>
    <definedName name="FevSun1">DATE(AnoCalendário,2,1)-WEEKDAY(DATE(AnoCalendário,2,1))+1</definedName>
    <definedName name="_xlnm.Recorder" localSheetId="9">#REF!</definedName>
    <definedName name="_xlnm.Recorder" localSheetId="3">#REF!</definedName>
    <definedName name="_xlnm.Recorder" localSheetId="4">#REF!</definedName>
    <definedName name="_xlnm.Recorder" localSheetId="1">#REF!</definedName>
    <definedName name="_xlnm.Recorder">#REF!</definedName>
    <definedName name="i" localSheetId="9">#REF!</definedName>
    <definedName name="i" localSheetId="3">#REF!</definedName>
    <definedName name="i" localSheetId="4">#REF!</definedName>
    <definedName name="i" localSheetId="1">#REF!</definedName>
    <definedName name="i">#REF!</definedName>
    <definedName name="IND" localSheetId="9">#REF!</definedName>
    <definedName name="IND" localSheetId="3">#REF!</definedName>
    <definedName name="IND" localSheetId="4">#REF!</definedName>
    <definedName name="IND" localSheetId="1">#REF!</definedName>
    <definedName name="IND">#REF!</definedName>
    <definedName name="JanSun1">DATE(AnoCalendário,1,1)-WEEKDAY(DATE(AnoCalendário,1,1))+1</definedName>
    <definedName name="JulSun1">DATE(AnoCalendário,7,1)-WEEKDAY(DATE(AnoCalendário,7,1))+1</definedName>
    <definedName name="JunSun1">DATE(AnoCalendário,6,1)-WEEKDAY(DATE(AnoCalendário,6,1))+1</definedName>
    <definedName name="LD">'[2]LD-PS-PMC-RMA'!$A$1:$V$1121</definedName>
    <definedName name="LISTAGEM" localSheetId="3">'[2]LD-PS-PMC-RMA'!#REF!</definedName>
    <definedName name="LISTAGEM" localSheetId="4">'[2]LD-PS-PMC-RMA'!#REF!</definedName>
    <definedName name="LISTAGEM" localSheetId="1">'[2]LD-PS-PMC-RMA'!#REF!</definedName>
    <definedName name="LISTAGEM">'[2]LD-PS-PMC-RMA'!#REF!</definedName>
    <definedName name="MaiSun1">DATE(AnoCalendário,5,1)-WEEKDAY(DATE(AnoCalendário,5,1))+1</definedName>
    <definedName name="MarSun1">DATE(AnoCalendário,3,1)-WEEKDAY(DATE(AnoCalendário,3,1))+1</definedName>
    <definedName name="nomes" localSheetId="9">#REF!</definedName>
    <definedName name="nomes" localSheetId="3">#REF!</definedName>
    <definedName name="nomes" localSheetId="4">#REF!</definedName>
    <definedName name="nomes" localSheetId="1">#REF!</definedName>
    <definedName name="nomes">#REF!</definedName>
    <definedName name="NovSun1">DATE(AnoCalendário,11,1)-WEEKDAY(DATE(AnoCalendário,11,1))+1</definedName>
    <definedName name="OLE_LINK11" localSheetId="4">ESGOTO!#REF!</definedName>
    <definedName name="OutSun1">DATE(AnoCalendário,10,1)-WEEKDAY(DATE(AnoCalendário,10,1))+1</definedName>
    <definedName name="PRINT_TITLES_MI" localSheetId="9">#REF!</definedName>
    <definedName name="PRINT_TITLES_MI" localSheetId="3">#REF!</definedName>
    <definedName name="PRINT_TITLES_MI" localSheetId="4">#REF!</definedName>
    <definedName name="PRINT_TITLES_MI" localSheetId="1">#REF!</definedName>
    <definedName name="PRINT_TITLES_MI">#REF!</definedName>
    <definedName name="REL_PROG" localSheetId="3">'[2]LD-PS-PMC-RMA'!#REF!</definedName>
    <definedName name="REL_PROG" localSheetId="4">'[2]LD-PS-PMC-RMA'!#REF!</definedName>
    <definedName name="REL_PROG" localSheetId="1">'[2]LD-PS-PMC-RMA'!#REF!</definedName>
    <definedName name="REL_PROG">'[2]LD-PS-PMC-RMA'!#REF!</definedName>
    <definedName name="SetSun1">DATE(AnoCalendário,9,1)-WEEKDAY(DATE(AnoCalendário,9,1))+1</definedName>
    <definedName name="TAB_AMP">"T4:W58"</definedName>
    <definedName name="TabeladeDatasImportantes">#REF!</definedName>
    <definedName name="TASK" localSheetId="9">#REF!</definedName>
    <definedName name="TASK" localSheetId="3">#REF!</definedName>
    <definedName name="TASK" localSheetId="4">#REF!</definedName>
    <definedName name="TASK" localSheetId="1">#REF!</definedName>
    <definedName name="TASK">#REF!</definedName>
    <definedName name="TEEE" localSheetId="9" hidden="1">{#N/A,#N/A,FALSE,"GERAL";#N/A,#N/A,FALSE,"012-96";#N/A,#N/A,FALSE,"018-96";#N/A,#N/A,FALSE,"027-96";#N/A,#N/A,FALSE,"059-96";#N/A,#N/A,FALSE,"076-96";#N/A,#N/A,FALSE,"019-97";#N/A,#N/A,FALSE,"021-97";#N/A,#N/A,FALSE,"022-97";#N/A,#N/A,FALSE,"028-97"}</definedName>
    <definedName name="TEEE" hidden="1">{#N/A,#N/A,FALSE,"GERAL";#N/A,#N/A,FALSE,"012-96";#N/A,#N/A,FALSE,"018-96";#N/A,#N/A,FALSE,"027-96";#N/A,#N/A,FALSE,"059-96";#N/A,#N/A,FALSE,"076-96";#N/A,#N/A,FALSE,"019-97";#N/A,#N/A,FALSE,"021-97";#N/A,#N/A,FALSE,"022-97";#N/A,#N/A,FALSE,"028-97"}</definedName>
    <definedName name="teste" localSheetId="9">#REF!</definedName>
    <definedName name="teste" localSheetId="3">#REF!</definedName>
    <definedName name="teste" localSheetId="4">#REF!</definedName>
    <definedName name="teste" localSheetId="1">#REF!</definedName>
    <definedName name="teste">#REF!</definedName>
    <definedName name="_xlnm.Print_Titles" localSheetId="4">ESGOTO!$1:$5</definedName>
    <definedName name="_xlnm.Print_Titles">#REF!</definedName>
    <definedName name="wrn.PENDENCIAS." localSheetId="9" hidden="1">{#N/A,#N/A,FALSE,"GERAL";#N/A,#N/A,FALSE,"012-96";#N/A,#N/A,FALSE,"018-96";#N/A,#N/A,FALSE,"027-96";#N/A,#N/A,FALSE,"059-96";#N/A,#N/A,FALSE,"076-96";#N/A,#N/A,FALSE,"019-97";#N/A,#N/A,FALSE,"021-97";#N/A,#N/A,FALSE,"022-97";#N/A,#N/A,FALSE,"028-97"}</definedName>
    <definedName name="wrn.PENDENCIAS." hidden="1">{#N/A,#N/A,FALSE,"GERAL";#N/A,#N/A,FALSE,"012-96";#N/A,#N/A,FALSE,"018-96";#N/A,#N/A,FALSE,"027-96";#N/A,#N/A,FALSE,"059-96";#N/A,#N/A,FALSE,"076-96";#N/A,#N/A,FALSE,"019-97";#N/A,#N/A,FALSE,"021-97";#N/A,#N/A,FALSE,"022-97";#N/A,#N/A,FALSE,"028-97"}</definedName>
  </definedNames>
  <calcPr calcId="145621"/>
</workbook>
</file>

<file path=xl/calcChain.xml><?xml version="1.0" encoding="utf-8"?>
<calcChain xmlns="http://schemas.openxmlformats.org/spreadsheetml/2006/main">
  <c r="C13" i="29" l="1"/>
  <c r="C16" i="29"/>
  <c r="C19" i="29"/>
  <c r="C10" i="29"/>
  <c r="F2" i="10" l="1"/>
  <c r="D1" i="10"/>
  <c r="F2" i="25"/>
  <c r="D1" i="25"/>
  <c r="F2" i="22"/>
  <c r="D1" i="22"/>
  <c r="G23" i="10"/>
  <c r="G27" i="22"/>
  <c r="K19" i="29" l="1"/>
  <c r="K16" i="29"/>
  <c r="K13" i="29"/>
  <c r="K10" i="29"/>
  <c r="J2" i="29"/>
  <c r="G1" i="29"/>
  <c r="D1" i="30"/>
  <c r="F2" i="12"/>
  <c r="F3" i="27"/>
  <c r="D2" i="27"/>
  <c r="E19" i="30"/>
  <c r="B22" i="29" s="1"/>
  <c r="B17" i="27" l="1"/>
  <c r="N19" i="29" l="1"/>
  <c r="L19" i="29"/>
  <c r="L13" i="29" l="1"/>
  <c r="N16" i="29"/>
  <c r="O16" i="29" s="1"/>
  <c r="L16" i="29"/>
  <c r="L10" i="29"/>
  <c r="G23" i="22" l="1"/>
  <c r="G27" i="10" l="1"/>
  <c r="G26" i="10" l="1"/>
  <c r="G25" i="10"/>
  <c r="G13" i="10" l="1"/>
  <c r="E12" i="10"/>
  <c r="G21" i="25" l="1"/>
  <c r="G28" i="22" l="1"/>
  <c r="E17" i="22" l="1"/>
  <c r="G14" i="10" l="1"/>
  <c r="G17" i="10" l="1"/>
  <c r="G16" i="10"/>
  <c r="G44" i="10"/>
  <c r="G43" i="10"/>
  <c r="G42" i="10"/>
  <c r="G35" i="10"/>
  <c r="G36" i="10"/>
  <c r="G15" i="10"/>
  <c r="G18" i="10"/>
  <c r="G19" i="10"/>
  <c r="G20" i="10"/>
  <c r="G21" i="10"/>
  <c r="G22" i="10"/>
  <c r="G24" i="10"/>
  <c r="G33" i="10"/>
  <c r="G34" i="10"/>
  <c r="G12" i="10"/>
  <c r="G38" i="10" l="1"/>
  <c r="G46" i="10"/>
  <c r="G29" i="10"/>
  <c r="G15" i="22"/>
  <c r="G48" i="10" l="1"/>
  <c r="G14" i="27" s="1"/>
  <c r="K21" i="29" s="1"/>
  <c r="G14" i="22"/>
  <c r="G11" i="22"/>
  <c r="G10" i="22"/>
  <c r="G13" i="22"/>
  <c r="G12" i="22"/>
  <c r="G9" i="22"/>
  <c r="H21" i="29" l="1"/>
  <c r="G21" i="29"/>
  <c r="J21" i="29"/>
  <c r="F21" i="29"/>
  <c r="I21" i="29"/>
  <c r="G30" i="22"/>
  <c r="G29" i="22"/>
  <c r="G26" i="22"/>
  <c r="G21" i="22"/>
  <c r="G25" i="22"/>
  <c r="G24" i="22"/>
  <c r="G22" i="22"/>
  <c r="G20" i="22"/>
  <c r="L21" i="29" l="1"/>
  <c r="M19" i="29" s="1"/>
  <c r="G17" i="22"/>
  <c r="G18" i="22"/>
  <c r="G19" i="22"/>
  <c r="G16" i="22"/>
  <c r="G31" i="22" l="1"/>
  <c r="G25" i="12"/>
  <c r="G19" i="12"/>
  <c r="G22" i="12"/>
  <c r="G21" i="12"/>
  <c r="E14" i="25" l="1"/>
  <c r="G14" i="25" l="1"/>
  <c r="E15" i="25" l="1"/>
  <c r="E18" i="25"/>
  <c r="G19" i="25" l="1"/>
  <c r="G13" i="12" l="1"/>
  <c r="G12" i="12"/>
  <c r="G15" i="25" l="1"/>
  <c r="G12" i="25"/>
  <c r="G11" i="25"/>
  <c r="G13" i="25"/>
  <c r="G20" i="25"/>
  <c r="G22" i="25"/>
  <c r="G23" i="25"/>
  <c r="G24" i="25"/>
  <c r="G25" i="25"/>
  <c r="G18" i="25"/>
  <c r="G17" i="25"/>
  <c r="G16" i="25"/>
  <c r="G9" i="12" l="1"/>
  <c r="G10" i="12"/>
  <c r="G10" i="25" l="1"/>
  <c r="G12" i="27" l="1"/>
  <c r="K15" i="29" s="1"/>
  <c r="G24" i="12"/>
  <c r="G23" i="12"/>
  <c r="G20" i="12"/>
  <c r="G18" i="12"/>
  <c r="G17" i="12"/>
  <c r="G16" i="12"/>
  <c r="G15" i="12"/>
  <c r="G11" i="12"/>
  <c r="G14" i="12"/>
  <c r="G26" i="12" l="1"/>
  <c r="E26" i="12" s="1"/>
  <c r="G27" i="12"/>
  <c r="E15" i="29"/>
  <c r="L15" i="29" s="1"/>
  <c r="M13" i="29" s="1"/>
  <c r="H15" i="29"/>
  <c r="F15" i="29"/>
  <c r="G15" i="29"/>
  <c r="D1" i="12"/>
  <c r="W7" i="7"/>
  <c r="G27" i="25" l="1"/>
  <c r="G13" i="27" s="1"/>
  <c r="K18" i="29" s="1"/>
  <c r="G18" i="29" l="1"/>
  <c r="H18" i="29"/>
  <c r="I18" i="29"/>
  <c r="F18" i="29"/>
  <c r="F7" i="6"/>
  <c r="F5" i="6"/>
  <c r="F4" i="6"/>
  <c r="F3" i="6"/>
  <c r="F2" i="6"/>
  <c r="F1" i="6"/>
  <c r="E10" i="5"/>
  <c r="D10" i="5"/>
  <c r="E8" i="5"/>
  <c r="D8" i="5"/>
  <c r="C8" i="5"/>
  <c r="E11" i="5" s="1"/>
  <c r="E12" i="5" s="1"/>
  <c r="D13" i="4"/>
  <c r="C13" i="4" s="1"/>
  <c r="D12" i="4"/>
  <c r="C12" i="4" s="1"/>
  <c r="D11" i="4"/>
  <c r="C11" i="4" s="1"/>
  <c r="D10" i="4"/>
  <c r="C10" i="4" s="1"/>
  <c r="D9" i="4"/>
  <c r="C9" i="4" s="1"/>
  <c r="D6" i="4"/>
  <c r="C6" i="4" s="1"/>
  <c r="D5" i="4"/>
  <c r="C5" i="4" s="1"/>
  <c r="D4" i="4"/>
  <c r="C4" i="4" s="1"/>
  <c r="C3" i="4" s="1"/>
  <c r="C14" i="4" s="1"/>
  <c r="C15" i="4" s="1"/>
  <c r="C16" i="4" s="1"/>
  <c r="D3" i="4"/>
  <c r="D14" i="4" s="1"/>
  <c r="D15" i="4" s="1"/>
  <c r="D16" i="4" s="1"/>
  <c r="D26" i="4" s="1"/>
  <c r="L18" i="29" l="1"/>
  <c r="M16" i="29" s="1"/>
  <c r="D11" i="5"/>
  <c r="D12" i="5" s="1"/>
  <c r="F12" i="5" s="1"/>
  <c r="E15" i="5" s="1"/>
  <c r="F6" i="6"/>
  <c r="F8" i="6" s="1"/>
  <c r="E16" i="4"/>
  <c r="C26" i="4"/>
  <c r="C27" i="4" s="1"/>
  <c r="E14" i="5" l="1"/>
  <c r="D8" i="4"/>
  <c r="C8" i="4" s="1"/>
  <c r="D7" i="4"/>
  <c r="C7" i="4" s="1"/>
  <c r="D27" i="4"/>
  <c r="G11" i="27" l="1"/>
  <c r="K12" i="29" l="1"/>
  <c r="G16" i="27"/>
  <c r="H12" i="29"/>
  <c r="H24" i="29" s="1"/>
  <c r="H26" i="29" s="1"/>
  <c r="F12" i="29"/>
  <c r="F24" i="29" s="1"/>
  <c r="F26" i="29" s="1"/>
  <c r="G12" i="29"/>
  <c r="G24" i="29" s="1"/>
  <c r="G26" i="29" s="1"/>
  <c r="I12" i="29"/>
  <c r="G17" i="27"/>
  <c r="E12" i="29" l="1"/>
  <c r="I24" i="29"/>
  <c r="I26" i="29"/>
  <c r="E24" i="29"/>
  <c r="E26" i="29" s="1"/>
  <c r="J12" i="29"/>
  <c r="J24" i="29" s="1"/>
  <c r="J26" i="29" s="1"/>
  <c r="L12" i="29"/>
  <c r="M10" i="29" s="1"/>
  <c r="M8" i="29" s="1"/>
  <c r="G18" i="27"/>
  <c r="E27" i="29" l="1"/>
  <c r="F27" i="29" s="1"/>
  <c r="G27" i="29" s="1"/>
  <c r="H27" i="29" s="1"/>
  <c r="I27" i="29" s="1"/>
  <c r="K24" i="29"/>
  <c r="H22" i="29" l="1"/>
  <c r="K27" i="29"/>
  <c r="L26" i="29"/>
  <c r="M26" i="29" s="1"/>
  <c r="F22" i="29"/>
  <c r="G22" i="29"/>
  <c r="J22" i="29"/>
  <c r="I22" i="29"/>
  <c r="E22" i="29"/>
  <c r="J27" i="29"/>
  <c r="K22" i="29" l="1"/>
</calcChain>
</file>

<file path=xl/sharedStrings.xml><?xml version="1.0" encoding="utf-8"?>
<sst xmlns="http://schemas.openxmlformats.org/spreadsheetml/2006/main" count="616" uniqueCount="426">
  <si>
    <t>DESCRIÇÃO</t>
  </si>
  <si>
    <t>UNID.</t>
  </si>
  <si>
    <t>QUANT.</t>
  </si>
  <si>
    <t>PREÇO UNIT. (R$)</t>
  </si>
  <si>
    <t>PREÇO TOTAL  (R$)</t>
  </si>
  <si>
    <t>TOTAL</t>
  </si>
  <si>
    <t>H</t>
  </si>
  <si>
    <t>KG</t>
  </si>
  <si>
    <t>Descrição</t>
  </si>
  <si>
    <t>Item</t>
  </si>
  <si>
    <t>Alternativa 1</t>
  </si>
  <si>
    <t>Alternativa 2</t>
  </si>
  <si>
    <t>Levantamentos Complementares</t>
  </si>
  <si>
    <t>Fiscalização das Obras</t>
  </si>
  <si>
    <t>Demolição do Píer Existente</t>
  </si>
  <si>
    <t>Fundação</t>
  </si>
  <si>
    <t>Travessas</t>
  </si>
  <si>
    <t>Longarinas</t>
  </si>
  <si>
    <t>Assoalho</t>
  </si>
  <si>
    <t>Guarda-Corpo</t>
  </si>
  <si>
    <t>Rampa Flutuante</t>
  </si>
  <si>
    <t>Píer Flutuante</t>
  </si>
  <si>
    <t>Custo Total das Obras [Σ dos itens 1 a 11]</t>
  </si>
  <si>
    <t>BDI (40,00%)</t>
  </si>
  <si>
    <t>VALOR TOTAL das Obras R$ [Σ dos itens 12 e 13]</t>
  </si>
  <si>
    <t xml:space="preserve">Serviços Gerais [15% do Σ dos itens 2 ao 11] </t>
  </si>
  <si>
    <t>Custo total direto (R$)</t>
  </si>
  <si>
    <t>Classificação</t>
  </si>
  <si>
    <t>1º</t>
  </si>
  <si>
    <t>2º</t>
  </si>
  <si>
    <t>Variação percentual (1)</t>
  </si>
  <si>
    <t>Peso atribuido a critério custo (2)</t>
  </si>
  <si>
    <t xml:space="preserve">Impacto </t>
  </si>
  <si>
    <t>Ambiental</t>
  </si>
  <si>
    <t>(Peso=5)</t>
  </si>
  <si>
    <t xml:space="preserve">Qualidade e </t>
  </si>
  <si>
    <t>Durabilidade</t>
  </si>
  <si>
    <t>(Peso=4)</t>
  </si>
  <si>
    <t xml:space="preserve">Prazo de </t>
  </si>
  <si>
    <t>Execução</t>
  </si>
  <si>
    <t>(Peso=3)</t>
  </si>
  <si>
    <t>Custo</t>
  </si>
  <si>
    <t>Direto</t>
  </si>
  <si>
    <t xml:space="preserve">Total de </t>
  </si>
  <si>
    <t>Pontos</t>
  </si>
  <si>
    <t>Total de Pontos</t>
  </si>
  <si>
    <t>Impacto Ambiental</t>
  </si>
  <si>
    <t>Peso</t>
  </si>
  <si>
    <t>Qualidade e Durabilidade</t>
  </si>
  <si>
    <t>Prazo de Execução</t>
  </si>
  <si>
    <t>Custo Direto</t>
  </si>
  <si>
    <t>Média = Σ(Peso x Nota) / (ΣPeso)</t>
  </si>
  <si>
    <t>Média = Σ(Peso x Nota)</t>
  </si>
  <si>
    <t>m</t>
  </si>
  <si>
    <t>h</t>
  </si>
  <si>
    <t>Kg</t>
  </si>
  <si>
    <t>m3</t>
  </si>
  <si>
    <t>Servente (desonerado)</t>
  </si>
  <si>
    <t>3% incidente sobre mao de obra direta com Encargos Sociais para cobrir despesas de EPI e ferramentas</t>
  </si>
  <si>
    <t>%</t>
  </si>
  <si>
    <t>CHAPA DE ACO FINA A QUENTE BITOLA MSG 18, E = 1,20 MM (9,60 KG/M2)</t>
  </si>
  <si>
    <t>CANTONEIRA DE ACO ABAS IGUAIS (QUALQUER BITOLA), E = 1/4Â.</t>
  </si>
  <si>
    <t>PERFIL "I" DE ACO LAMINADO, "W" 150 X 22,5</t>
  </si>
  <si>
    <t>MONTADOR DE ESTRUTURA METÁLICA COM ENCARGOS COMPLEMENTARES</t>
  </si>
  <si>
    <t>SERVENTE COM ENCARGOS COMPLEMENTARES</t>
  </si>
  <si>
    <t>CUSTO HORARIO PRODUTIVO - TALHA MANUAL</t>
  </si>
  <si>
    <t>CHP</t>
  </si>
  <si>
    <t>Aco CA-50, 8mm</t>
  </si>
  <si>
    <t>Aco CA-50, 10mm</t>
  </si>
  <si>
    <t>Arame recozido no 18</t>
  </si>
  <si>
    <t>Arruela lisa de aco inox, de 1/2"</t>
  </si>
  <si>
    <t>un</t>
  </si>
  <si>
    <t>Barra rosqueada em aco inox, de 1,00mx1/2"</t>
  </si>
  <si>
    <t>Madeira em tora de ate 06m de comprimento, com diametro medio de 12cm - grupo I</t>
  </si>
  <si>
    <t>Madeira aparelhada, secao (2,5cm x 10cm / 1" x 4") - grupo I</t>
  </si>
  <si>
    <t>Madeira serrada, secao (7,5cm x 22,5cm / 3" x 9") - grupo I</t>
  </si>
  <si>
    <t>Madeira serrada, secao (7,5cm x 30cm / 3" x 12") - grupo I</t>
  </si>
  <si>
    <t>Peca de madeira serrada, secao (2,5cm x 30cm / 1" x 12") - grupo II</t>
  </si>
  <si>
    <t>Porca sextavada de aco inox, de 1/2"</t>
  </si>
  <si>
    <t>Prego com cabeca, de (18x30)</t>
  </si>
  <si>
    <t>Prego com cabeca, de (19x36) - (3 1/2"x9 bwg)</t>
  </si>
  <si>
    <t>Prego quadrado galvanizado a fogo, tipo 1/2 foro, dimensoes de (4,38x79)mm</t>
  </si>
  <si>
    <t>Tubo de PVC rigido, PB, para coletor de esgoto, vara com 6m, diametro nominal de 400mm</t>
  </si>
  <si>
    <t>Bomba de alta pressao, motor eletrico, modelo P5M ou similar, aluguel</t>
  </si>
  <si>
    <t>dia</t>
  </si>
  <si>
    <t>Bomba eletrica, modelo J-6 ou similar, aluguel</t>
  </si>
  <si>
    <t>Carpinteiro - esquadrias de madeira (desonerado)</t>
  </si>
  <si>
    <t>Carpinteiro - forma de concreto (desonerado)</t>
  </si>
  <si>
    <t>Pedreiro: assentamento de tijolo, bloco de concreto, servicos de lancamento de concreto (desonerado)</t>
  </si>
  <si>
    <t>Auxiliar de topografia - servicos de campo (desonerado)</t>
  </si>
  <si>
    <t>Encarregado de turma (desonerado)</t>
  </si>
  <si>
    <t>Topografo B - servicos de campo (desonerado)</t>
  </si>
  <si>
    <t>ET 09.10.0071(/)</t>
  </si>
  <si>
    <t>Aco CA-50, de 6,40 a 8mm, corte, dobragem, colocacao (desonerado)</t>
  </si>
  <si>
    <t>ET 09.10.0061(/)</t>
  </si>
  <si>
    <t>Aco CA-50, com diametro entre 6,3mm e 12,5mm, corte, dobragem, colocacao (desonerado)</t>
  </si>
  <si>
    <t>TC 09.05.0050(/)</t>
  </si>
  <si>
    <t>Carga e descarga manual (desonerado)</t>
  </si>
  <si>
    <t>t</t>
  </si>
  <si>
    <t>ET 04.05.0400(B)</t>
  </si>
  <si>
    <t>Concreto dosado racionalmente para resistencia caracteristica a compressao 20MPa (desonerado)</t>
  </si>
  <si>
    <t>ET 04.25.0706(/)</t>
  </si>
  <si>
    <t>Lancamento de concreto em pecas armadas - producao baixa (desonerado)</t>
  </si>
  <si>
    <t>ET 04.20.0206(/)</t>
  </si>
  <si>
    <t>Preparo mecanico de concreto - producao baixa (desonerado)</t>
  </si>
  <si>
    <t>TC 04.05.0200(/)</t>
  </si>
  <si>
    <t>Transporte de carga de qualquer natureza; exclusive as despesas de carga e descarga. (desonerado)</t>
  </si>
  <si>
    <t>t.Km</t>
  </si>
  <si>
    <t>EQ 44.10.0050(A)</t>
  </si>
  <si>
    <t>Grupo Gerador com potencia de 1450W, 110V, 3,4HP-CP (desonerado)</t>
  </si>
  <si>
    <t>EQ 44.10.0056(/)</t>
  </si>
  <si>
    <t>Grupo Gerador com potencia de 1450W, 110V, 3,4HP-CI (desonerado)</t>
  </si>
  <si>
    <t>TÍTULO:</t>
  </si>
  <si>
    <t>REV.</t>
  </si>
  <si>
    <t>DESCRIÇÃO DAS REVISÕES</t>
  </si>
  <si>
    <t>DATA</t>
  </si>
  <si>
    <t>EMISSÃO INICIAL</t>
  </si>
  <si>
    <t>PROGRAMA REGIÃO OCEÂNICA SUSTENTÁVEL                           
 PRÓ-SUSTENTÁVEL</t>
  </si>
  <si>
    <t>SERVIÇOS PRELIMINARES</t>
  </si>
  <si>
    <t>m²</t>
  </si>
  <si>
    <t>mês</t>
  </si>
  <si>
    <t>19.004.0045-2</t>
  </si>
  <si>
    <t>19.004.0045-4</t>
  </si>
  <si>
    <t>Placa de sinalização preventiva para obra na via pública, de acordo com a resolução da Prefeitura-RJ, compreendendo fornecimento e pintura da placa e dos suportes de madeira. FORNECIMENTO e COLOCAÇÃO</t>
  </si>
  <si>
    <t>m³</t>
  </si>
  <si>
    <t xml:space="preserve">04.014.0095-0 </t>
  </si>
  <si>
    <t xml:space="preserve">03.001.0095-0 </t>
  </si>
  <si>
    <t>Escavação e reaterro de vala, em material de 1ª categoria, para ligação predial de esgoto sanitário</t>
  </si>
  <si>
    <t xml:space="preserve">Item </t>
  </si>
  <si>
    <t>Código
EMOP</t>
  </si>
  <si>
    <t>Instalação provisória para energia elétrica em baixa tensão para canteiro de obras M3 - Chave 100A,carga 3 kw, 20 Cv, exclusive fornecimento de medidor</t>
  </si>
  <si>
    <r>
      <t xml:space="preserve">Locação de caçamba de aço tipo container com 5m³ de capacidade, para retirada de entulho de obra, </t>
    </r>
    <r>
      <rPr>
        <b/>
        <sz val="11"/>
        <color theme="1"/>
        <rFont val="Arial"/>
        <family val="2"/>
      </rPr>
      <t>inclusive</t>
    </r>
    <r>
      <rPr>
        <sz val="11"/>
        <color theme="1"/>
        <rFont val="Arial"/>
        <family val="2"/>
      </rPr>
      <t xml:space="preserve">carregamento, transporte e descarregamento, </t>
    </r>
    <r>
      <rPr>
        <b/>
        <sz val="11"/>
        <color theme="1"/>
        <rFont val="Arial"/>
        <family val="2"/>
      </rPr>
      <t>exclusive</t>
    </r>
    <r>
      <rPr>
        <sz val="11"/>
        <color theme="1"/>
        <rFont val="Arial"/>
        <family val="2"/>
      </rPr>
      <t xml:space="preserve"> taxa para descarga em locais autorizados e/ou licenciados (vide item 04.014.0110). Custo por unidade de caçamba</t>
    </r>
  </si>
  <si>
    <t>VALOR TOTAL</t>
  </si>
  <si>
    <t>Veículo de passeio, 5 passageiros, motor bicombustível (gasolina e álcool) de 1,0 litro, exclusive motorista</t>
  </si>
  <si>
    <t>Placa de Identificação de Obra Pública, inclusive pintura e suportes de madeira, Fornecimento e colocação</t>
  </si>
  <si>
    <t xml:space="preserve">02.020.0001-0 </t>
  </si>
  <si>
    <t xml:space="preserve">02.030.0005-0 </t>
  </si>
  <si>
    <t>02.016.0001-0</t>
  </si>
  <si>
    <t xml:space="preserve">06.272.0003-0 </t>
  </si>
  <si>
    <t>Transporte horizontal de material de 1ª categoria ou entulho, em carrinhos, a 60,00m de distância, inclusive carga a pá</t>
  </si>
  <si>
    <t>DRENAGEM</t>
  </si>
  <si>
    <t>1 - SERVIÇOS PRELIMINARES</t>
  </si>
  <si>
    <t>TOTAL DO ITEM 1 - SERVIÇOS PRELIMINARES</t>
  </si>
  <si>
    <t>Unidade de referência para despesas dentro do canteiro de obras, tais como: consumo de água, telefone, energia elétrica, materiais de limpeza e de escritório, computadores, subsídios em alimentação e transportes, móveis e utensílios, ar condicionado, bebedouro, ART, fotografias, uniformes, diárias e demais itens que complementam as despesas já consideradas. Veja o critério para utilização deste item na contra-capa do Boletim Mensal de Custos</t>
  </si>
  <si>
    <t xml:space="preserve">05.100.0900-0 </t>
  </si>
  <si>
    <t>ur</t>
  </si>
  <si>
    <r>
      <t xml:space="preserve">Tubo PVC (NBR-7362), para esgoto sanitário, com diâmetro nominal de 150mm, </t>
    </r>
    <r>
      <rPr>
        <b/>
        <sz val="11"/>
        <rFont val="Arial"/>
        <family val="2"/>
      </rPr>
      <t>inclusive</t>
    </r>
    <r>
      <rPr>
        <sz val="11"/>
        <rFont val="Arial"/>
        <family val="2"/>
      </rPr>
      <t xml:space="preserve"> anel de borracha.  FORNECIMENTO</t>
    </r>
  </si>
  <si>
    <t xml:space="preserve">06.001.0243-0 </t>
  </si>
  <si>
    <r>
      <t xml:space="preserve">Assentamento de tubulação de PVC, com junta elástica, para coletor de esgotos, com diâmetro nominal de 150mm, aterro e soca até a altura da geratriz superior do tubo, considerando o material da própria escavação, </t>
    </r>
    <r>
      <rPr>
        <b/>
        <sz val="11"/>
        <rFont val="Arial"/>
        <family val="2"/>
      </rPr>
      <t>exclusive</t>
    </r>
    <r>
      <rPr>
        <sz val="11"/>
        <rFont val="Arial"/>
        <family val="2"/>
      </rPr>
      <t xml:space="preserve"> tubo e junta</t>
    </r>
  </si>
  <si>
    <t>unid</t>
  </si>
  <si>
    <t xml:space="preserve">06.016.0001-0 </t>
  </si>
  <si>
    <t>Tampão completo de ferro fundido, de 0,60m de diâmetro, com 175 a 180 kg, para caixa de areia ou poço de visita, articulado, padrão Prefeitura, classe 300, carga mínima para teste 30 t, resistência máxima de rompimento 37,5 t e flecha residual máxima 17 mm, assentado com argamassa de cimento e areia, no traço 1:4 em volume.  FORNECIMENTO e ASSENTAMENTO</t>
  </si>
  <si>
    <t xml:space="preserve">06.272.0035-0 </t>
  </si>
  <si>
    <r>
      <t xml:space="preserve">Selim elástico de PVC para ligação predial de rede de esgoto (NBR 10569), de 150mmx100mm, </t>
    </r>
    <r>
      <rPr>
        <b/>
        <sz val="11"/>
        <rFont val="Arial"/>
        <family val="2"/>
      </rPr>
      <t>inclusive</t>
    </r>
    <r>
      <rPr>
        <sz val="11"/>
        <rFont val="Arial"/>
        <family val="2"/>
      </rPr>
      <t xml:space="preserve"> anel de borracha. FORNECIMENTO</t>
    </r>
  </si>
  <si>
    <t xml:space="preserve">02.006.0010-0 </t>
  </si>
  <si>
    <t xml:space="preserve">04.005.0300-0 </t>
  </si>
  <si>
    <r>
      <t xml:space="preserve">Transporte de container, segundo descrição da família 02.006, </t>
    </r>
    <r>
      <rPr>
        <b/>
        <sz val="11"/>
        <rFont val="Arial"/>
        <family val="2"/>
      </rPr>
      <t>exclusive</t>
    </r>
    <r>
      <rPr>
        <sz val="11"/>
        <rFont val="Arial"/>
        <family val="2"/>
      </rPr>
      <t xml:space="preserve"> carga e descarga (vide item 04.013.0015)</t>
    </r>
  </si>
  <si>
    <t>un x km</t>
  </si>
  <si>
    <t xml:space="preserve">04.013.0015-0 </t>
  </si>
  <si>
    <t>Carga e descarga de container, segundo descrição da família 02.006</t>
  </si>
  <si>
    <t>06.272.0002-0</t>
  </si>
  <si>
    <r>
      <t xml:space="preserve">Tubo PVC (NBR-7362), para esgoto sanitário, com diâmetro nominal de 100mm, </t>
    </r>
    <r>
      <rPr>
        <b/>
        <sz val="11"/>
        <rFont val="Arial"/>
        <family val="2"/>
      </rPr>
      <t>inclusive</t>
    </r>
    <r>
      <rPr>
        <sz val="11"/>
        <rFont val="Arial"/>
        <family val="2"/>
      </rPr>
      <t xml:space="preserve"> anel de borracha.  FORNECIMENTO</t>
    </r>
  </si>
  <si>
    <t xml:space="preserve">03.013.0005-0 </t>
  </si>
  <si>
    <r>
      <t xml:space="preserve">Reaterro de vala/cava compactada a maço, em camadas de 20cm de espessura máxima, em becos de até 2,50m de largura, em favelas, </t>
    </r>
    <r>
      <rPr>
        <b/>
        <sz val="11"/>
        <rFont val="Arial"/>
        <family val="2"/>
      </rPr>
      <t xml:space="preserve">exclusive </t>
    </r>
    <r>
      <rPr>
        <sz val="11"/>
        <rFont val="Arial"/>
        <family val="2"/>
      </rPr>
      <t>material</t>
    </r>
  </si>
  <si>
    <t>ESGOTO SANITÁRIO</t>
  </si>
  <si>
    <t>PREFEITURA MUNICIPAL DE NITEROI</t>
  </si>
  <si>
    <t>ARQUIVO:</t>
  </si>
  <si>
    <t>1.1</t>
  </si>
  <si>
    <t>1.2</t>
  </si>
  <si>
    <t>1.4</t>
  </si>
  <si>
    <t>1.5</t>
  </si>
  <si>
    <t>1.6</t>
  </si>
  <si>
    <t>1.7</t>
  </si>
  <si>
    <t>1.8</t>
  </si>
  <si>
    <t>1.9</t>
  </si>
  <si>
    <t>1.10</t>
  </si>
  <si>
    <t>1.11</t>
  </si>
  <si>
    <t>1.12</t>
  </si>
  <si>
    <t>2 -  DRENAGEM</t>
  </si>
  <si>
    <t>TOTAL DO ITEM 2 - DRENAGEM</t>
  </si>
  <si>
    <t>3 -  ESGOTO</t>
  </si>
  <si>
    <t>TOTAL DO ITEM 3 - ESGOTO</t>
  </si>
  <si>
    <t>3.1</t>
  </si>
  <si>
    <t>3.2</t>
  </si>
  <si>
    <t>3.5</t>
  </si>
  <si>
    <t>3.6</t>
  </si>
  <si>
    <t>3.7</t>
  </si>
  <si>
    <t>3.8</t>
  </si>
  <si>
    <t>3.9</t>
  </si>
  <si>
    <t>3.10</t>
  </si>
  <si>
    <t>3.11</t>
  </si>
  <si>
    <t>3.12</t>
  </si>
  <si>
    <t>3.13</t>
  </si>
  <si>
    <t xml:space="preserve">05.001.0173-0 </t>
  </si>
  <si>
    <t>3.14</t>
  </si>
  <si>
    <t>3.15</t>
  </si>
  <si>
    <t>06.006.0020-0</t>
  </si>
  <si>
    <t>Caixa de inspeção, executada com conexões cerâmicas com diâmetro de 100mm, inclusive base, caixa de proteção e tampa em concreto, conforme padrão CEDAE.  FORNECIMENTO e ASSENTAMENTO</t>
  </si>
  <si>
    <t>SUBTOTAL</t>
  </si>
  <si>
    <t xml:space="preserve">03.001.0100-0 </t>
  </si>
  <si>
    <r>
      <t xml:space="preserve">Escavação manual de vala/cava em material de 1ª categoria até 1,50m de profundidade, em becos de até 2,00m de largura com impossibilidade de entrada de caminhão ou equipamento motorizado para retirada do material, em favelas, </t>
    </r>
    <r>
      <rPr>
        <b/>
        <sz val="11"/>
        <rFont val="Arial"/>
        <family val="2"/>
      </rPr>
      <t>exclusive</t>
    </r>
    <r>
      <rPr>
        <sz val="11"/>
        <rFont val="Arial"/>
        <family val="2"/>
      </rPr>
      <t xml:space="preserve"> escoramento e esgotamento</t>
    </r>
  </si>
  <si>
    <t xml:space="preserve">05.001.0177-0 </t>
  </si>
  <si>
    <t xml:space="preserve">05.105.0034-0 </t>
  </si>
  <si>
    <r>
      <t xml:space="preserve">Mão-de-obra de engenheiro ou arquiteto coordenador geral de projetos ou supervisor de obras, </t>
    </r>
    <r>
      <rPr>
        <b/>
        <sz val="11"/>
        <rFont val="Arial"/>
        <family val="2"/>
      </rPr>
      <t>inclusive</t>
    </r>
    <r>
      <rPr>
        <sz val="11"/>
        <rFont val="Arial"/>
        <family val="2"/>
      </rPr>
      <t xml:space="preserve"> encargos sociais</t>
    </r>
  </si>
  <si>
    <t xml:space="preserve">05.105.0032-0 </t>
  </si>
  <si>
    <t>Mão-de-obra de engenheiro ou arquiteto jr., inclusive encargos sociais</t>
  </si>
  <si>
    <t xml:space="preserve">05.105.0051-0 </t>
  </si>
  <si>
    <r>
      <t xml:space="preserve">Mão-de-obra para topógrafo “A”, </t>
    </r>
    <r>
      <rPr>
        <b/>
        <sz val="11"/>
        <rFont val="Arial"/>
        <family val="2"/>
      </rPr>
      <t>inclusive</t>
    </r>
    <r>
      <rPr>
        <sz val="11"/>
        <rFont val="Arial"/>
        <family val="2"/>
      </rPr>
      <t xml:space="preserve"> encargos sociais</t>
    </r>
  </si>
  <si>
    <t xml:space="preserve">05.105.0052-0 </t>
  </si>
  <si>
    <r>
      <t xml:space="preserve">Mão-de-obra para auxiliar de topografia, </t>
    </r>
    <r>
      <rPr>
        <b/>
        <sz val="11"/>
        <rFont val="Arial"/>
        <family val="2"/>
      </rPr>
      <t>inclusive</t>
    </r>
    <r>
      <rPr>
        <sz val="11"/>
        <rFont val="Arial"/>
        <family val="2"/>
      </rPr>
      <t xml:space="preserve"> encargos sociais</t>
    </r>
  </si>
  <si>
    <t>1.13</t>
  </si>
  <si>
    <t>1.14</t>
  </si>
  <si>
    <t>1.15</t>
  </si>
  <si>
    <r>
      <t xml:space="preserve">Transporte horizontal de material de 1ª categoria ou entulho, em carrinhos, a 100,00m de distância, </t>
    </r>
    <r>
      <rPr>
        <b/>
        <sz val="11"/>
        <rFont val="Arial"/>
        <family val="2"/>
      </rPr>
      <t>inclusive</t>
    </r>
    <r>
      <rPr>
        <sz val="11"/>
        <rFont val="Arial"/>
        <family val="2"/>
      </rPr>
      <t xml:space="preserve"> carga a pá</t>
    </r>
  </si>
  <si>
    <t>3.4</t>
  </si>
  <si>
    <t xml:space="preserve">06.001.0242-0 </t>
  </si>
  <si>
    <r>
      <t xml:space="preserve">Assentamento de tubulação de PVC, com junta elástica, para coletor de esgotos, com diâmetro nominal de 100mm, aterro e soca até a altura da geratriz superior do tubo, considerando o material da própria escavação, </t>
    </r>
    <r>
      <rPr>
        <b/>
        <sz val="11"/>
        <rFont val="Arial"/>
        <family val="2"/>
      </rPr>
      <t>exclusive</t>
    </r>
    <r>
      <rPr>
        <sz val="11"/>
        <rFont val="Arial"/>
        <family val="2"/>
      </rPr>
      <t xml:space="preserve"> tubo e junta</t>
    </r>
  </si>
  <si>
    <t>2.1</t>
  </si>
  <si>
    <t>2.2</t>
  </si>
  <si>
    <t>2.3</t>
  </si>
  <si>
    <t>2.4</t>
  </si>
  <si>
    <t>2.5</t>
  </si>
  <si>
    <t>2.6</t>
  </si>
  <si>
    <t>2.7</t>
  </si>
  <si>
    <t>2.8</t>
  </si>
  <si>
    <t>2.9</t>
  </si>
  <si>
    <t>2.10</t>
  </si>
  <si>
    <t>2.11</t>
  </si>
  <si>
    <t>1.3</t>
  </si>
  <si>
    <t xml:space="preserve">06.017.0004-0 </t>
  </si>
  <si>
    <r>
      <t xml:space="preserve">Poço de visita, de anéis de concreto pré-moldados, para esgotos sanitários, segundo especificações da CEDAE, </t>
    </r>
    <r>
      <rPr>
        <b/>
        <sz val="11"/>
        <rFont val="Arial"/>
        <family val="2"/>
      </rPr>
      <t xml:space="preserve">inclusive </t>
    </r>
    <r>
      <rPr>
        <sz val="11"/>
        <rFont val="Arial"/>
        <family val="2"/>
      </rPr>
      <t xml:space="preserve">degraus, </t>
    </r>
    <r>
      <rPr>
        <b/>
        <sz val="11"/>
        <rFont val="Arial"/>
        <family val="2"/>
      </rPr>
      <t xml:space="preserve">exclusive </t>
    </r>
    <r>
      <rPr>
        <sz val="11"/>
        <rFont val="Arial"/>
        <family val="2"/>
      </rPr>
      <t>tampão de ferro fundido, com profundidade de 1,05m</t>
    </r>
  </si>
  <si>
    <t xml:space="preserve">03.016.0005-1 </t>
  </si>
  <si>
    <r>
      <t xml:space="preserve">Escavação mecânica de vala não escorada em material de 1ª categoria com pedras, instalações prediais ou outros redutores de produtividade ou cavas de fundação, até 1,50m de profundidade, utilizando retro-escavadeira, </t>
    </r>
    <r>
      <rPr>
        <b/>
        <sz val="11"/>
        <rFont val="Arial"/>
        <family val="2"/>
      </rPr>
      <t>exclusive</t>
    </r>
    <r>
      <rPr>
        <sz val="11"/>
        <rFont val="Arial"/>
        <family val="2"/>
      </rPr>
      <t xml:space="preserve"> esgotamento</t>
    </r>
  </si>
  <si>
    <t xml:space="preserve">03.014.0005-0 </t>
  </si>
  <si>
    <r>
      <t xml:space="preserve">Reaterro de vala/cava, espalhamento com retro-escavadeira e compactação vibratória, </t>
    </r>
    <r>
      <rPr>
        <b/>
        <sz val="11"/>
        <rFont val="Arial"/>
        <family val="2"/>
      </rPr>
      <t xml:space="preserve">exclusive </t>
    </r>
    <r>
      <rPr>
        <sz val="11"/>
        <rFont val="Arial"/>
        <family val="2"/>
      </rPr>
      <t>material</t>
    </r>
  </si>
  <si>
    <t>3.3</t>
  </si>
  <si>
    <t xml:space="preserve">02.006.0015-0 </t>
  </si>
  <si>
    <t xml:space="preserve">02.006.0020-0 </t>
  </si>
  <si>
    <t>1.16</t>
  </si>
  <si>
    <t>02.015.0001-0</t>
  </si>
  <si>
    <r>
      <t xml:space="preserve">Instalação e ligação provisórias para abastecimento de água e esgotamento sanitário em canteiro de obras, </t>
    </r>
    <r>
      <rPr>
        <b/>
        <sz val="11"/>
        <rFont val="Arial"/>
        <family val="2"/>
      </rPr>
      <t xml:space="preserve">inclusive </t>
    </r>
    <r>
      <rPr>
        <sz val="11"/>
        <rFont val="Arial"/>
        <family val="2"/>
      </rPr>
      <t xml:space="preserve">escavação, </t>
    </r>
    <r>
      <rPr>
        <b/>
        <sz val="11"/>
        <rFont val="Arial"/>
        <family val="2"/>
      </rPr>
      <t>exclusive</t>
    </r>
    <r>
      <rPr>
        <sz val="11"/>
        <rFont val="Arial"/>
        <family val="2"/>
      </rPr>
      <t xml:space="preserve"> reposição da pavimentação do logradouro público</t>
    </r>
  </si>
  <si>
    <t>1.17</t>
  </si>
  <si>
    <t xml:space="preserve">02.011.0010-0 </t>
  </si>
  <si>
    <t>1.18</t>
  </si>
  <si>
    <t>Cerca protetora de borda de vala ou obra, com tela plástica na cor laranja ou amarela, considerando 2 vezes de utilização, inclusive apoios, fornecimento, colocação e retirada</t>
  </si>
  <si>
    <t>Mão-de-obra de Projetista Cadista Pleno, para serviços de Consultoria de Engenharia e Arquitetura, inclusive encargos sociais.</t>
  </si>
  <si>
    <t>01.050.0621-0</t>
  </si>
  <si>
    <t xml:space="preserve">06.004.0090-0 </t>
  </si>
  <si>
    <r>
      <t xml:space="preserve">Tubo de concreto armado, classe PA-2 (NBR 8890/03), para galerias de águas pluviais, com diâmetro de 300mm, aterro e soca até a altura da geratriz superior do tubo, considerando o material da própria escavação, </t>
    </r>
    <r>
      <rPr>
        <b/>
        <sz val="11"/>
        <rFont val="Arial"/>
        <family val="2"/>
      </rPr>
      <t>inclusive</t>
    </r>
    <r>
      <rPr>
        <sz val="11"/>
        <rFont val="Arial"/>
        <family val="2"/>
      </rPr>
      <t xml:space="preserve"> fornecimento do material para rejuntamento com argamassa de cimento e areia, no traço 1:4 e acerto de fundo de vala. FORNECIMENTO e ASSENTAMENTO</t>
    </r>
  </si>
  <si>
    <t xml:space="preserve">06.004.0092-0 </t>
  </si>
  <si>
    <t xml:space="preserve">06.004.0094-0 </t>
  </si>
  <si>
    <t xml:space="preserve">06.004.0096-0 </t>
  </si>
  <si>
    <r>
      <t xml:space="preserve">Tubo de concreto armado, classe PA-2 (NBR 8890/03), para galerias de águas pluviais, com diâmetro de 400mm, aterro e soca até a altura da geratriz superior do tubo, considerando o material da própria escavação, </t>
    </r>
    <r>
      <rPr>
        <b/>
        <sz val="11"/>
        <rFont val="Arial"/>
        <family val="2"/>
      </rPr>
      <t>inclusive</t>
    </r>
    <r>
      <rPr>
        <sz val="11"/>
        <rFont val="Arial"/>
        <family val="2"/>
      </rPr>
      <t xml:space="preserve"> fornecimento do material para rejuntamento com argamassa de cimento e areia, no traço 1:4 e acerto de fundo de vala. FORNECIMENTO e ASSENTAMENTO</t>
    </r>
  </si>
  <si>
    <r>
      <t xml:space="preserve">Tubo de concreto armado, classe PA-2 (NBR 8890/03), para galerias de águas pluviais, com diâmetro de 500mm, aterro e soca até a altura da geratriz superior do tubo, considerando o material da própria escavação, </t>
    </r>
    <r>
      <rPr>
        <b/>
        <sz val="11"/>
        <rFont val="Arial"/>
        <family val="2"/>
      </rPr>
      <t>inclusive</t>
    </r>
    <r>
      <rPr>
        <sz val="11"/>
        <rFont val="Arial"/>
        <family val="2"/>
      </rPr>
      <t xml:space="preserve"> fornecimento do material para rejuntamento com argamassa de cimento e areia, no traço 1:4 e acerto de fundo de vala. FORNECIMENTO e ASSENTAMENTO</t>
    </r>
  </si>
  <si>
    <r>
      <t xml:space="preserve">Tubo de concreto armado, classe PA-2 (NBR 8890/03), para galerias de águas pluviais, com diâmetro de 600mm, aterro e soca até a altura da geratriz superior do tubo, considerando o material da própria escavação, </t>
    </r>
    <r>
      <rPr>
        <b/>
        <sz val="11"/>
        <rFont val="Arial"/>
        <family val="2"/>
      </rPr>
      <t>inclusive</t>
    </r>
    <r>
      <rPr>
        <sz val="11"/>
        <rFont val="Arial"/>
        <family val="2"/>
      </rPr>
      <t xml:space="preserve"> fornecimento do material para rejuntamento com argamassa de cimento e areia, no traço 1:4 e acerto de fundo de vala. FORNECIMENTO e ASSENTAMENTO</t>
    </r>
  </si>
  <si>
    <t xml:space="preserve">06.015.0030-0 </t>
  </si>
  <si>
    <t xml:space="preserve">06.016.0052-0 </t>
  </si>
  <si>
    <t xml:space="preserve">06.016.0053-0 </t>
  </si>
  <si>
    <t>Grelha para canaleta de ferro fundido, com (0,30 x 1,00 cm) carga mínima para teste 12t, resistência máxima de rompimento 15t e flecha residual máxima 20mm  FORNECIMENTO e ASSENTAMENTO</t>
  </si>
  <si>
    <t>Grelha para canaleta de ferro fundido, com (0,40 x 1,00 cm) carga mínima para teste 14t, resistência máxima de rompimento 17,5t e flecha residual máxima 20mm  FORNECIMENTO e ASSENTAMENTO</t>
  </si>
  <si>
    <t xml:space="preserve">06.015.0010-0 </t>
  </si>
  <si>
    <t>Poço de visita em alvenaria de blocos de concreto (20 x 20 x 40cm), em paredes de 0,20m de espessura, com 1,20 x 1,20 x 1,40m, para coletor de águas pluviais de 0,40 a 0,70m de diâmetro, utilizando argamassa de cimento e areia, no traço 1:4 em volume, sendo as paredes chapiscadas e revestidas internamente com a mesma argamassa, enchimento dos blocos e base em concreto simples, tampa de concreto armado, sendo o concreto dosado para um fck=10MPa e degraus de ferro fundido, inclusive fornecimento de todos os materiais</t>
  </si>
  <si>
    <t>Caixa de ralo em alvenaria de blocos de concreto (20 x 20 x 40cm), em paredes de 0,20m de espessura, de 0,30 x 0,90 x 0,90m, para águas pluviais, utilizando argamassa de cimento e areia, no traço 1:4 em volume, sendo as paredes chapiscadas e revestidas internamente com a mesma argamassa, enchimento dos blocos e base em concreto simples fck=10MPa e grelha de ferro fundido de 135kg, inclusive fornecimento de todos os materiais</t>
  </si>
  <si>
    <t xml:space="preserve">11.003.0001-1 </t>
  </si>
  <si>
    <t xml:space="preserve">12.005.0130-1 </t>
  </si>
  <si>
    <t xml:space="preserve">13.001.0015-0 </t>
  </si>
  <si>
    <t>2.12</t>
  </si>
  <si>
    <t>2.13</t>
  </si>
  <si>
    <t>2.14</t>
  </si>
  <si>
    <t>2.15</t>
  </si>
  <si>
    <t>2.16</t>
  </si>
  <si>
    <t>2.17</t>
  </si>
  <si>
    <t>I0=Dezembro/18</t>
  </si>
  <si>
    <t>2.18</t>
  </si>
  <si>
    <t xml:space="preserve">03.016.0015-1 </t>
  </si>
  <si>
    <r>
      <t xml:space="preserve">Escavação mecânica de vala não escorada, em material de 1ª categoria, até 1,50m de profundidade, utilizando retro-escavadeira, </t>
    </r>
    <r>
      <rPr>
        <b/>
        <sz val="11"/>
        <rFont val="Arial"/>
        <family val="2"/>
      </rPr>
      <t>exclusive</t>
    </r>
    <r>
      <rPr>
        <sz val="11"/>
        <rFont val="Arial"/>
        <family val="2"/>
      </rPr>
      <t xml:space="preserve"> esgotamento</t>
    </r>
  </si>
  <si>
    <t>2.19</t>
  </si>
  <si>
    <t>2.20</t>
  </si>
  <si>
    <t>2.21</t>
  </si>
  <si>
    <t>05.001.0179-0</t>
  </si>
  <si>
    <r>
      <t xml:space="preserve">Transporte horizontal de material de 1ª categoria ou entulho, em carrinhos, a 200,00m de distância, </t>
    </r>
    <r>
      <rPr>
        <b/>
        <sz val="11"/>
        <rFont val="Arial"/>
        <family val="2"/>
      </rPr>
      <t>inclusive</t>
    </r>
    <r>
      <rPr>
        <sz val="11"/>
        <rFont val="Arial"/>
        <family val="2"/>
      </rPr>
      <t xml:space="preserve"> carga a pá</t>
    </r>
  </si>
  <si>
    <r>
      <t xml:space="preserve">Locação de caçamba de aço tipo container com 5m³ de capacidade, para retirada de entulho de obra, </t>
    </r>
    <r>
      <rPr>
        <b/>
        <sz val="11"/>
        <rFont val="Arial"/>
        <family val="2"/>
      </rPr>
      <t xml:space="preserve">inclusive </t>
    </r>
    <r>
      <rPr>
        <sz val="11"/>
        <rFont val="Arial"/>
        <family val="2"/>
      </rPr>
      <t xml:space="preserve">carregamento, transporte e descarregamento, </t>
    </r>
    <r>
      <rPr>
        <b/>
        <sz val="11"/>
        <rFont val="Arial"/>
        <family val="2"/>
      </rPr>
      <t>exclusive</t>
    </r>
    <r>
      <rPr>
        <sz val="11"/>
        <rFont val="Arial"/>
        <family val="2"/>
      </rPr>
      <t xml:space="preserve"> taxa para descarga em locais autorizados e/ou licenciados (vide item 04.014.0110). Custo por unidade de caçamba</t>
    </r>
  </si>
  <si>
    <t xml:space="preserve">05.002.0002-0 </t>
  </si>
  <si>
    <t xml:space="preserve">03.021.0005-1 </t>
  </si>
  <si>
    <t>Escavação mecânica, a céu aberto, em material de 1ª categoria, utilizando escavadeira hidráulica de 0,78m³</t>
  </si>
  <si>
    <t xml:space="preserve">08.020.0010-0 </t>
  </si>
  <si>
    <t xml:space="preserve">08.020.0022-0 </t>
  </si>
  <si>
    <t>08.027.0082-0</t>
  </si>
  <si>
    <t>Sarjeta e meio-fio conjugado reto, de concreto simples fck=15MPa, moldado no local, tipo DER-RJ, medindo 0,45m de base e 0,30m de altura, rejuntamento com argamassa de cimento e areia, no traço 1:3,5, com fornecimento de todos os materiais</t>
  </si>
  <si>
    <t xml:space="preserve">08.013.0005-0 </t>
  </si>
  <si>
    <t>Travessão ou tento de granito, fornecimento e assentamento com rejuntamento de argamassa de cimento e areia, no traço 1:4</t>
  </si>
  <si>
    <t>Demolição, com equipamento de ar comprimido, de pisos ou pavimentos de concreto armado, inclusive afastamento lateral dentro do canteiro de serviço</t>
  </si>
  <si>
    <t>Locação de caçamba de aço tipo container com 5m³ de capacidade, para retirada de entulho de obra, inclusive carregamento, transporte e descarregamento, exclusive taxa para descarga em locais autorizados e/ou licenciados (vide item 04.014.0110). Custo por unidade de caçamba</t>
  </si>
  <si>
    <t>Pavimentação de lajotas de concreto, altamente vibrado, intertravado, com articulação vertical, pré-fabricados, cor natural, com espessura de 8cm, resistência a compressão de 35MPa, assentes sobre colchão de pó-de-pedra, areia ou material equivalente, com as juntas tomadas com argamassa de cimento e areia, no traço 1:4 e/ou com pedrisco e asfalto, exclusive o preparo do terreno, mas com fornecimento de todos os materiais, bem como a colocação</t>
  </si>
  <si>
    <t>Pavimentação de lajotas de concreto, altamente vibrado, intertravado, com articulação vertical, pré-fabricados, colorido, com espessura de 8cm, resistência a compressão de 35MPa, assentes sobre colchão de pó-de-pedra, areia ou material equivalente, com as juntas tomadas com argamassa de cimento e areia, no traço 1:4 e/ou com pedrisco e asfalto, exclusive o preparo do terreno, mas com fornecimento de todos os materiais, bem como a colocação</t>
  </si>
  <si>
    <t xml:space="preserve">11.003.0006-0 </t>
  </si>
  <si>
    <t>Concreto dosado racionalmente para uma resistência característica à compressão de 30MPa, inclusive materiais, transporte, preparo com betoneira, lançamento e adensamento</t>
  </si>
  <si>
    <t xml:space="preserve">11.011.0040-0 </t>
  </si>
  <si>
    <t>Corte, montagem e colocação de telas de aço CA-60, cruzadas e soldadas entre si, em peças de concreto</t>
  </si>
  <si>
    <t>kg</t>
  </si>
  <si>
    <t xml:space="preserve">09.012.0001-0 </t>
  </si>
  <si>
    <t>Banco de concreto aparente, com 1,50m de comprimento, 45cm de largura e 10cm de espessura, sobre dois apoios do mesmo material, com seção de 10 x 30cm</t>
  </si>
  <si>
    <t xml:space="preserve">09.014.0015-0 </t>
  </si>
  <si>
    <t>Mesa de jogos com 4 bancos, tampo de mesa em marmorite armado, na cor natural, tendo no centro tabuleiro de xadrez em marmorite nas cores branca e preta, pés (mesa e bancos) de concreto armado. FORNECIMENTO e COLOCAÇÃO</t>
  </si>
  <si>
    <t xml:space="preserve">09.015.0332-0 </t>
  </si>
  <si>
    <t>Gaiola ginica (trepa-trepa) em tubos de ferro galvanizado (externa e internamente) com diâmetro de 1” horizontais e verticais de 1.1/2” e espessura de parede de 1/8”, chumbados em blocos de concreto e com pintura de base galvite e 2 demãos de acabamento. FORNECIMENTO e COLOCAÇÃO</t>
  </si>
  <si>
    <t xml:space="preserve">09.026.0010-0 </t>
  </si>
  <si>
    <t>Contentor plástico para coleta de lixo domiciliar em polietileno (DIN) de 500l. FORNECIMENTO</t>
  </si>
  <si>
    <t>4.1 - PAVIMENTAÇÃO</t>
  </si>
  <si>
    <t>4.1.1</t>
  </si>
  <si>
    <t>4.1.2</t>
  </si>
  <si>
    <t>4.1.3</t>
  </si>
  <si>
    <t>4.1.4</t>
  </si>
  <si>
    <t>4.1.5</t>
  </si>
  <si>
    <t>4.1.6</t>
  </si>
  <si>
    <t>4.1.7</t>
  </si>
  <si>
    <t>4.1.8</t>
  </si>
  <si>
    <t>4.1.9</t>
  </si>
  <si>
    <t>4.2 - MOBILIÁRIO</t>
  </si>
  <si>
    <t>4.2.1</t>
  </si>
  <si>
    <t>4.2.2</t>
  </si>
  <si>
    <t>4.2.3</t>
  </si>
  <si>
    <t>4.2.4</t>
  </si>
  <si>
    <t xml:space="preserve">09.003.0006-0 </t>
  </si>
  <si>
    <t>Árvore em torno de 2,00m de altura, tipo amendoeira, castanheira, etc. FORNECIMENTO</t>
  </si>
  <si>
    <t xml:space="preserve">09.001.0001-1 </t>
  </si>
  <si>
    <r>
      <t xml:space="preserve">Plantio de grama em placas, tipo são carlos, batatais, larga e santo agostinho, </t>
    </r>
    <r>
      <rPr>
        <b/>
        <sz val="11"/>
        <rFont val="Arial"/>
        <family val="2"/>
      </rPr>
      <t>inclusive</t>
    </r>
    <r>
      <rPr>
        <sz val="11"/>
        <rFont val="Arial"/>
        <family val="2"/>
      </rPr>
      <t xml:space="preserve"> compra e arrancamento no local de origem, carga, transporte, descarga e preparo do terreno</t>
    </r>
  </si>
  <si>
    <t>4.3 - PAISAGISMO</t>
  </si>
  <si>
    <t>4.3.1</t>
  </si>
  <si>
    <t>4.3.2</t>
  </si>
  <si>
    <t xml:space="preserve">09.002.0001-0 </t>
  </si>
  <si>
    <r>
      <t xml:space="preserve">Plantio de árvore isolada até 2,00m de altura, de qualquer espécie, em logradouro público, </t>
    </r>
    <r>
      <rPr>
        <b/>
        <sz val="11"/>
        <rFont val="Arial"/>
        <family val="2"/>
      </rPr>
      <t>inclusive</t>
    </r>
    <r>
      <rPr>
        <sz val="11"/>
        <rFont val="Arial"/>
        <family val="2"/>
      </rPr>
      <t xml:space="preserve"> transporte, terra preta simples e estaca de madeira (tutor), </t>
    </r>
    <r>
      <rPr>
        <b/>
        <sz val="11"/>
        <rFont val="Arial"/>
        <family val="2"/>
      </rPr>
      <t>exclusive</t>
    </r>
    <r>
      <rPr>
        <sz val="11"/>
        <rFont val="Arial"/>
        <family val="2"/>
      </rPr>
      <t xml:space="preserve"> o fornecimento da árvore</t>
    </r>
  </si>
  <si>
    <t>4.3.3</t>
  </si>
  <si>
    <t>08.001.0009-0</t>
  </si>
  <si>
    <r>
      <t xml:space="preserve">Sub-base de brita corrida, </t>
    </r>
    <r>
      <rPr>
        <b/>
        <sz val="11"/>
        <rFont val="Arial"/>
        <family val="2"/>
      </rPr>
      <t xml:space="preserve">inclusive </t>
    </r>
    <r>
      <rPr>
        <sz val="11"/>
        <rFont val="Arial"/>
        <family val="2"/>
      </rPr>
      <t>fornecimento dos materiais, medida após a compactação</t>
    </r>
  </si>
  <si>
    <t xml:space="preserve">08.001.0005-0 </t>
  </si>
  <si>
    <r>
      <t xml:space="preserve">Sub-base de pó-de-pedra, </t>
    </r>
    <r>
      <rPr>
        <b/>
        <sz val="11"/>
        <rFont val="Arial"/>
        <family val="2"/>
      </rPr>
      <t xml:space="preserve">inclusive </t>
    </r>
    <r>
      <rPr>
        <sz val="11"/>
        <rFont val="Arial"/>
        <family val="2"/>
      </rPr>
      <t>espalhamento, irrigação, compactação e fornecimento do material</t>
    </r>
  </si>
  <si>
    <t>4.1.10</t>
  </si>
  <si>
    <t>4.1.11</t>
  </si>
  <si>
    <t>4.1.12</t>
  </si>
  <si>
    <t>4.1.13</t>
  </si>
  <si>
    <t xml:space="preserve">03.010.0018-0 </t>
  </si>
  <si>
    <r>
      <t xml:space="preserve">Aterro com material de 1ª categoria, espalhado por retro escavadeira, em camadas de 20cm de material adensado, regado por caminhão tanque e compactado a 90% com rolo pé de carneiro convencional, de 2 (dois) cilindros, rebocado por trator de pneus, intervindo 2 (dois) serventes, </t>
    </r>
    <r>
      <rPr>
        <b/>
        <sz val="11"/>
        <rFont val="Arial"/>
        <family val="2"/>
      </rPr>
      <t xml:space="preserve">exclusive </t>
    </r>
    <r>
      <rPr>
        <sz val="11"/>
        <rFont val="Arial"/>
        <family val="2"/>
      </rPr>
      <t>o fornecimento da terra</t>
    </r>
  </si>
  <si>
    <t>Corte, montagem e colocação de telas de aço CA-60, cruzadas e soldadas entre si, em peças de concreto (canaletas ruas + escada hidraulica + canaletas do talude)</t>
  </si>
  <si>
    <r>
      <t xml:space="preserve">Concreto dosado racionalmente para uma resistência característica à compressão de 10MPa, </t>
    </r>
    <r>
      <rPr>
        <b/>
        <sz val="11"/>
        <rFont val="Arial"/>
        <family val="2"/>
      </rPr>
      <t>inclusive</t>
    </r>
    <r>
      <rPr>
        <sz val="11"/>
        <rFont val="Arial"/>
        <family val="2"/>
      </rPr>
      <t xml:space="preserve"> materiais, transporte, preparo com betoneira, lançamento e adensamento (canaletas ruas + escada hidraulica + canaletas do talude)</t>
    </r>
  </si>
  <si>
    <t>Alvenaria para caixas enterradas, até 0,80m de profundidade, com blocos de concreto de 10 x 20 x 40cm, com argamassa de cimento e areia, no traço 1:4 e concreto 20MPa, para preenchimento dos furos dos mesmos, em paredes de meia vez (0,10m) (canaletas ruas + escada hidraulica + canaletas do talude)</t>
  </si>
  <si>
    <r>
      <t xml:space="preserve">Emboço com argamassa de cimento e areia, no traço 1:1,5 com 1,5cm de espessura, </t>
    </r>
    <r>
      <rPr>
        <b/>
        <sz val="11"/>
        <rFont val="Arial"/>
        <family val="2"/>
      </rPr>
      <t xml:space="preserve">inclusive </t>
    </r>
    <r>
      <rPr>
        <sz val="11"/>
        <rFont val="Arial"/>
        <family val="2"/>
      </rPr>
      <t>chapisco de cimento e areia, no traço 1:3, com 9mm de espessura (canaletas ruas + escada hidraulica + canaletas do talude)</t>
    </r>
  </si>
  <si>
    <t>3.16</t>
  </si>
  <si>
    <t xml:space="preserve">06.017.0006-0 </t>
  </si>
  <si>
    <r>
      <t xml:space="preserve">Poço de visita, de anéis de concreto pré-moldados, para esgotos sanitários, segundo especificações da CEDAE, </t>
    </r>
    <r>
      <rPr>
        <b/>
        <sz val="11"/>
        <rFont val="Arial"/>
        <family val="2"/>
      </rPr>
      <t xml:space="preserve">inclusive </t>
    </r>
    <r>
      <rPr>
        <sz val="11"/>
        <rFont val="Arial"/>
        <family val="2"/>
      </rPr>
      <t xml:space="preserve">degraus, </t>
    </r>
    <r>
      <rPr>
        <b/>
        <sz val="11"/>
        <rFont val="Arial"/>
        <family val="2"/>
      </rPr>
      <t xml:space="preserve">exclusive </t>
    </r>
    <r>
      <rPr>
        <sz val="11"/>
        <rFont val="Arial"/>
        <family val="2"/>
      </rPr>
      <t>tampão de ferro fundido, com profundidade de 1,40m</t>
    </r>
  </si>
  <si>
    <t xml:space="preserve">12.005.0100-0 </t>
  </si>
  <si>
    <t>Alvenaria de blocos de concreto 10 x 20 x 40cm, assentes com argamassa de cimento, cal hidratada aditivada e areia, no traço 1:1:10, em paredes de 0,10m de espessura, de superfície corrida, até 3,00m de altura e medida pela área real</t>
  </si>
  <si>
    <t>4.1.14</t>
  </si>
  <si>
    <t>4.1.15</t>
  </si>
  <si>
    <r>
      <t xml:space="preserve">Emboço com argamassa de cimento e areia, no traço 1:1,5 com 1,5cm de espessura, </t>
    </r>
    <r>
      <rPr>
        <b/>
        <sz val="11"/>
        <rFont val="Arial"/>
        <family val="2"/>
      </rPr>
      <t xml:space="preserve">inclusive </t>
    </r>
    <r>
      <rPr>
        <sz val="11"/>
        <rFont val="Arial"/>
        <family val="2"/>
      </rPr>
      <t>chapisco de cimento e areia, no traço 1:3, com 9mm de espessura</t>
    </r>
  </si>
  <si>
    <t>4.1.16</t>
  </si>
  <si>
    <t xml:space="preserve">06.075.0010-0 </t>
  </si>
  <si>
    <t xml:space="preserve">06.014.0068-0 </t>
  </si>
  <si>
    <r>
      <t xml:space="preserve">Caixa de passagem de alvenaria de tijolo maciço (7 x 10 x 20cm), em paredes de uma vez (0,20m), de 1,00 x 1,00 x1,00m, utilizando argamassa de cimento e areia, no traço 1:4 em volume, com fundo em concreto simples provido de calha interna, sendo as paredes revestidas internamente com a mesma argamassa, </t>
    </r>
    <r>
      <rPr>
        <b/>
        <sz val="11"/>
        <rFont val="Arial"/>
        <family val="2"/>
      </rPr>
      <t>inclusive</t>
    </r>
    <r>
      <rPr>
        <sz val="11"/>
        <rFont val="Arial"/>
        <family val="2"/>
      </rPr>
      <t xml:space="preserve"> tampa de concreto armado, 15MPa, com espessura de 10cm</t>
    </r>
  </si>
  <si>
    <t>CRONOGRAMA FÍSICO-FINANCEIRO</t>
  </si>
  <si>
    <t>I0 - DEZ/18</t>
  </si>
  <si>
    <t>MESES</t>
  </si>
  <si>
    <t>Serviços</t>
  </si>
  <si>
    <t>1ª Etapa</t>
  </si>
  <si>
    <t>2ª Etapa</t>
  </si>
  <si>
    <t>3ª Etapa</t>
  </si>
  <si>
    <t>4ª Etapa</t>
  </si>
  <si>
    <t>5ª Etapa</t>
  </si>
  <si>
    <t>6ª Etapa</t>
  </si>
  <si>
    <t>PARCIAIS/TOTAL</t>
  </si>
  <si>
    <t>30 dias</t>
  </si>
  <si>
    <t>60 dias</t>
  </si>
  <si>
    <t>90 dias</t>
  </si>
  <si>
    <t>120 dias</t>
  </si>
  <si>
    <t>150 dias</t>
  </si>
  <si>
    <t>180 dias</t>
  </si>
  <si>
    <t>A</t>
  </si>
  <si>
    <t>R$</t>
  </si>
  <si>
    <t>B</t>
  </si>
  <si>
    <t>DRENAGEM PLUVIAL</t>
  </si>
  <si>
    <t>C</t>
  </si>
  <si>
    <t>ESGOTO</t>
  </si>
  <si>
    <t>D</t>
  </si>
  <si>
    <t xml:space="preserve">                                     </t>
  </si>
  <si>
    <t>E</t>
  </si>
  <si>
    <t>PARCIAL</t>
  </si>
  <si>
    <t>ACUMULADO</t>
  </si>
  <si>
    <t>COMPOSIÇÃO DE BDI</t>
  </si>
  <si>
    <t>PERCENTUAL</t>
  </si>
  <si>
    <t>Taxa representativa das DESPESAS INDIRETAS, exceto tributos e despesas financeiras (X)</t>
  </si>
  <si>
    <t>Administração Central</t>
  </si>
  <si>
    <t>Seguros e Garantia</t>
  </si>
  <si>
    <t>Riscos</t>
  </si>
  <si>
    <t>Taxa representativa das DESPESAS FINANCEIRAS (Y)</t>
  </si>
  <si>
    <t>Despesas Fincanceiras</t>
  </si>
  <si>
    <t>Taxa representativa do LUCRO (Z)</t>
  </si>
  <si>
    <t>Lucro Presumido</t>
  </si>
  <si>
    <t>Taxa representativa da incidência dos TRIBUTOS (sobre o FATURAMENTO da empresa) (I)</t>
  </si>
  <si>
    <t>ISSQN (Imposto sobre serviço de qualquer natureza)</t>
  </si>
  <si>
    <t>COFINS</t>
  </si>
  <si>
    <t>PIS/PASEP</t>
  </si>
  <si>
    <t>TOTAL BDI</t>
  </si>
  <si>
    <t xml:space="preserve">BDI - Benefício de despesas indiretas </t>
  </si>
  <si>
    <t>  Legenda para a fórmula de cálculo do BDI:</t>
  </si>
  <si>
    <r>
      <t> X</t>
    </r>
    <r>
      <rPr>
        <sz val="10"/>
        <rFont val="Arial"/>
        <family val="2"/>
      </rPr>
      <t xml:space="preserve"> = Taxa representativa das DESPESAS INDIRETAS, exceto tributos e despesas financeiras;</t>
    </r>
  </si>
  <si>
    <r>
      <t xml:space="preserve"> Y</t>
    </r>
    <r>
      <rPr>
        <sz val="10"/>
        <rFont val="Arial"/>
        <family val="2"/>
      </rPr>
      <t xml:space="preserve"> = Taxa representativa das DESPESAS FINANCEIRAS;</t>
    </r>
  </si>
  <si>
    <r>
      <t> Z</t>
    </r>
    <r>
      <rPr>
        <sz val="10"/>
        <rFont val="Arial"/>
        <family val="2"/>
      </rPr>
      <t xml:space="preserve"> = Taxa representativa do LUCRO;</t>
    </r>
  </si>
  <si>
    <r>
      <t> I</t>
    </r>
    <r>
      <rPr>
        <sz val="10"/>
        <rFont val="Arial"/>
        <family val="2"/>
      </rPr>
      <t xml:space="preserve"> = Taxa representativa dos IMPOSTOS;</t>
    </r>
  </si>
  <si>
    <t>Nº ARQUIVO</t>
  </si>
  <si>
    <t>REVISÃO</t>
  </si>
  <si>
    <t>JA-VV-PB-OR-001-R0</t>
  </si>
  <si>
    <r>
      <t xml:space="preserve">Gabião caixa de 1,00m de altura, malha hexagonal 8 x 10, fio 2,7mm, </t>
    </r>
    <r>
      <rPr>
        <b/>
        <sz val="11"/>
        <rFont val="Arial"/>
        <family val="2"/>
      </rPr>
      <t xml:space="preserve">inclusive </t>
    </r>
    <r>
      <rPr>
        <sz val="11"/>
        <rFont val="Arial"/>
        <family val="2"/>
      </rPr>
      <t>fornecimento e colocação de todos os materiais</t>
    </r>
  </si>
  <si>
    <r>
      <t xml:space="preserve">Aluguel de container (módulo metálico içável), tipo escritório com WC, medindo aproximadamente 2,20m de largura, 6,20m de comprimento e 2,50m de altura, composto de chapas de aço com nervuras trapezoidais, isolamento termo-acústico no forro, chassis reforçado e piso em compensado naval, incluindo instalações elétricas e hidro-sanitárias, suprido de acessórios, 1 vaso sanitário e 1 lavatório, </t>
    </r>
    <r>
      <rPr>
        <b/>
        <sz val="11"/>
        <rFont val="Arial"/>
        <family val="2"/>
      </rPr>
      <t xml:space="preserve">exclusive </t>
    </r>
    <r>
      <rPr>
        <sz val="11"/>
        <rFont val="Arial"/>
        <family val="2"/>
      </rPr>
      <t>transporte (vide item 04.005.0300), carga e descarga (vide item 04.013.0015) - Escritório</t>
    </r>
  </si>
  <si>
    <r>
      <t xml:space="preserve">Aluguel de container (módulo metálico içável) tipo escritório, medindo aproximadamente 2,20m de largura, 6,20m de comprimento e 2,50m de altura, composto de chapas de aço com nervuras trapezoidais, isolamento termo-acústico no forro, chassis reforçado e piso em compensado naval, incluindo instalações elétricas, </t>
    </r>
    <r>
      <rPr>
        <b/>
        <sz val="11"/>
        <rFont val="Arial"/>
        <family val="2"/>
      </rPr>
      <t xml:space="preserve">exclusive </t>
    </r>
    <r>
      <rPr>
        <sz val="11"/>
        <rFont val="Arial"/>
        <family val="2"/>
      </rPr>
      <t>transporte (vide item 04.005.0300) e carga e descarga (vide item 04.013.0015) - Depósito de Material</t>
    </r>
  </si>
  <si>
    <r>
      <t xml:space="preserve">Aluguel de container (módulo metálico içável), tipo sanitário-vestiário, medindo aproximadamente 2,20m de largura, 6,20m de comprimento e 2,50m de altura, composto de chapas de aço com nervuras trapezoidais, isolamento termo-acústico no forro, chassis reforçado e piso em compensado naval, incluindo instalações elétricas e hidro-sanitárias, suprido de acessórios, 2 vasos sanitários, 1 lavatório, 1 mictório e 4 chuveiros, </t>
    </r>
    <r>
      <rPr>
        <b/>
        <sz val="11"/>
        <rFont val="Arial"/>
        <family val="2"/>
      </rPr>
      <t>exclusive</t>
    </r>
    <r>
      <rPr>
        <sz val="11"/>
        <rFont val="Arial"/>
        <family val="2"/>
      </rPr>
      <t xml:space="preserve"> transporte (vide item 04.005.0300) carga e carga e descarga (vide item 04.013.0015) - Vestiário</t>
    </r>
  </si>
  <si>
    <t>11.023.0005-0</t>
  </si>
  <si>
    <t>Tela para estrutura de concreto armado, formada por barras de aço CA-60, cruzadas e soldadas entre si, formando malhas quadradas de fios com diâmetro de 4,2mm e espaçamento entre eles de 10 x 10cm. FORNECIMENTO</t>
  </si>
  <si>
    <t>2.22</t>
  </si>
  <si>
    <t>4 -  PAVIMENTAÇÃO E PAISAGISMO</t>
  </si>
  <si>
    <t>TOTAL DO ÍTEM 4 - PAV. E PAISAGISMO</t>
  </si>
  <si>
    <t>PAVIMENTAÇÃO E PAISAGISMO</t>
  </si>
  <si>
    <t>SUBTOTAL ÍTEM 4.1</t>
  </si>
  <si>
    <t>SUBTOTAL ÍTEM 4.2</t>
  </si>
  <si>
    <t>SUBTOTAL ÍTEM 4.3</t>
  </si>
  <si>
    <t>ORÇAMENTO - LOTE 01
SANEAMENTO DA COMUNIDADE VALE VERDE - JACARÉ - NITERÓI / RJ</t>
  </si>
  <si>
    <t>RESUMO - SANEAMENTO DA COMUNIDADE VALE VERDE JACARÉ - NITERÓI - RJ - LOTE 01</t>
  </si>
</sst>
</file>

<file path=xl/styles.xml><?xml version="1.0" encoding="utf-8"?>
<styleSheet xmlns="http://schemas.openxmlformats.org/spreadsheetml/2006/main" xmlns:mc="http://schemas.openxmlformats.org/markup-compatibility/2006" xmlns:x14ac="http://schemas.microsoft.com/office/spreadsheetml/2009/9/ac" mc:Ignorable="x14ac">
  <numFmts count="40">
    <numFmt numFmtId="7" formatCode="&quot;R$&quot;\ #,##0.00;\-&quot;R$&quot;\ #,##0.00"/>
    <numFmt numFmtId="41" formatCode="_-* #,##0_-;\-* #,##0_-;_-* &quot;-&quot;_-;_-@_-"/>
    <numFmt numFmtId="44" formatCode="_-&quot;R$&quot;\ * #,##0.00_-;\-&quot;R$&quot;\ * #,##0.00_-;_-&quot;R$&quot;\ * &quot;-&quot;??_-;_-@_-"/>
    <numFmt numFmtId="43" formatCode="_-* #,##0.00_-;\-* #,##0.00_-;_-* &quot;-&quot;??_-;_-@_-"/>
    <numFmt numFmtId="164" formatCode="_(* #,##0.00_);_(* \(#,##0.00\);_(* &quot;-&quot;??_);_(@_)"/>
    <numFmt numFmtId="165" formatCode="General_)"/>
    <numFmt numFmtId="166" formatCode="0.000"/>
    <numFmt numFmtId="167" formatCode="#\,##0.00"/>
    <numFmt numFmtId="168" formatCode="#\,##0."/>
    <numFmt numFmtId="169" formatCode="\$#.00"/>
    <numFmt numFmtId="170" formatCode="_(&quot;$&quot;* #,##0_);_(&quot;$&quot;* \(#,##0\);_(&quot;$&quot;* &quot;-&quot;_);_(@_)"/>
    <numFmt numFmtId="171" formatCode="_(&quot;$&quot;* #,##0.00_);_(&quot;$&quot;* \(#,##0.00\);_(&quot;$&quot;* &quot;-&quot;??_);_(@_)"/>
    <numFmt numFmtId="172" formatCode="\$#."/>
    <numFmt numFmtId="173" formatCode="#,##0.000;\-#,##0.000"/>
    <numFmt numFmtId="174" formatCode="#,##0.0000;\-#,##0.0000"/>
    <numFmt numFmtId="175" formatCode="#,##0.00000;\-#,##0.00000"/>
    <numFmt numFmtId="176" formatCode="_([$€]* #,##0.00_);_([$€]* \(#,##0.00\);_([$€]* &quot;-&quot;??_);_(@_)"/>
    <numFmt numFmtId="177" formatCode="#.00"/>
    <numFmt numFmtId="178" formatCode="_(* #,##0_);_(* \(#,##0\);_(* &quot;-&quot;_);_(@_)"/>
    <numFmt numFmtId="179" formatCode="_ * #,##0.00_ ;_ * \-#,##0.00_ ;_ * &quot;-&quot;??_ ;_ @_ "/>
    <numFmt numFmtId="180" formatCode="0.0000"/>
    <numFmt numFmtId="181" formatCode="_(&quot;R$ &quot;* #,##0.00_);_(&quot;R$ &quot;* \(#,##0.00\);_(&quot;R$ &quot;* &quot;-&quot;??_);_(@_)"/>
    <numFmt numFmtId="182" formatCode="_(&quot;R$&quot;* #,##0.00_);_(&quot;R$&quot;* \(#,##0.00\);_(&quot;R$&quot;* &quot;-&quot;??_);_(@_)"/>
    <numFmt numFmtId="183" formatCode="_(&quot;R$&quot;* #,##0_);_(&quot;R$&quot;* \(#,##0\);_(&quot;R$&quot;* &quot;-&quot;_);_(@_)"/>
    <numFmt numFmtId="184" formatCode="0.00_)"/>
    <numFmt numFmtId="185" formatCode="%#.00"/>
    <numFmt numFmtId="186" formatCode="00"/>
    <numFmt numFmtId="187" formatCode="0.0%"/>
    <numFmt numFmtId="188" formatCode="#,"/>
    <numFmt numFmtId="189" formatCode="#,##0.00\ ;&quot; (&quot;#,##0.00\);&quot; -&quot;#\ ;@\ "/>
    <numFmt numFmtId="190" formatCode="00.##"/>
    <numFmt numFmtId="191" formatCode="&quot;R$ &quot;#,##0.00_);[Red]\(&quot;R$ &quot;#,##0.00\)"/>
    <numFmt numFmtId="192" formatCode="_(&quot;R$ &quot;* #,##0_);_(&quot;R$ &quot;* \(#,##0\);_(&quot;R$ &quot;* &quot;-&quot;_);_(@_)"/>
    <numFmt numFmtId="193" formatCode="0.0"/>
    <numFmt numFmtId="194" formatCode="dd/mm/yy;@"/>
    <numFmt numFmtId="195" formatCode="&quot;R$&quot;\ #,##0.00"/>
    <numFmt numFmtId="196" formatCode="&quot;R$&quot;\ #,##0.00;[Red]&quot;R$&quot;\ #,##0.00"/>
    <numFmt numFmtId="197" formatCode="0.000000000"/>
    <numFmt numFmtId="198" formatCode="0.000000"/>
    <numFmt numFmtId="199" formatCode="_(&quot;R$ &quot;* #,##0.0000000_);_(&quot;R$ &quot;* \(#,##0.0000000\);_(&quot;R$ &quot;* &quot;-&quot;??_);_(@_)"/>
  </numFmts>
  <fonts count="11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Arial"/>
      <family val="2"/>
    </font>
    <font>
      <b/>
      <sz val="11"/>
      <name val="Arial"/>
      <family val="2"/>
    </font>
    <font>
      <sz val="11"/>
      <color rgb="FF000000"/>
      <name val="Arial"/>
      <family val="2"/>
    </font>
    <font>
      <sz val="10"/>
      <name val="Arial"/>
      <family val="2"/>
    </font>
    <font>
      <sz val="11"/>
      <name val="Arial"/>
      <family val="2"/>
    </font>
    <font>
      <b/>
      <sz val="10"/>
      <name val="Arial"/>
      <family val="2"/>
    </font>
    <font>
      <sz val="10"/>
      <color indexed="8"/>
      <name val="MS Sans Serif"/>
      <family val="2"/>
    </font>
    <font>
      <sz val="8"/>
      <name val="Arial"/>
      <family val="2"/>
    </font>
    <font>
      <b/>
      <sz val="9"/>
      <name val="Arial"/>
      <family val="2"/>
    </font>
    <font>
      <b/>
      <sz val="8"/>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sz val="10"/>
      <color indexed="8"/>
      <name val="Arial"/>
      <family val="2"/>
    </font>
    <font>
      <sz val="9"/>
      <color indexed="10"/>
      <name val="Geneva"/>
      <family val="2"/>
    </font>
    <font>
      <b/>
      <sz val="11"/>
      <color indexed="9"/>
      <name val="Calibri"/>
      <family val="2"/>
    </font>
    <font>
      <sz val="11"/>
      <color indexed="52"/>
      <name val="Calibri"/>
      <family val="2"/>
    </font>
    <font>
      <sz val="12"/>
      <name val="Arial"/>
      <family val="2"/>
    </font>
    <font>
      <b/>
      <sz val="8"/>
      <name val="Courier New"/>
      <family val="3"/>
    </font>
    <font>
      <sz val="1"/>
      <color indexed="8"/>
      <name val="Courier"/>
      <family val="3"/>
    </font>
    <font>
      <b/>
      <sz val="10"/>
      <color indexed="8"/>
      <name val="Arial"/>
      <family val="2"/>
    </font>
    <font>
      <sz val="7"/>
      <name val="Arial"/>
      <family val="2"/>
    </font>
    <font>
      <b/>
      <sz val="7"/>
      <name val="Arial"/>
      <family val="2"/>
    </font>
    <font>
      <b/>
      <sz val="11"/>
      <color indexed="8"/>
      <name val="Calibri"/>
      <family val="2"/>
    </font>
    <font>
      <sz val="11"/>
      <color indexed="62"/>
      <name val="Calibri"/>
      <family val="2"/>
    </font>
    <font>
      <i/>
      <sz val="11"/>
      <color indexed="23"/>
      <name val="Calibri"/>
      <family val="2"/>
    </font>
    <font>
      <u/>
      <sz val="6"/>
      <color indexed="36"/>
      <name val="MS Sans Serif"/>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u/>
      <sz val="10.45"/>
      <color indexed="12"/>
      <name val="SWISS"/>
    </font>
    <font>
      <sz val="10"/>
      <name val="Courier"/>
      <family val="3"/>
    </font>
    <font>
      <sz val="8"/>
      <name val="MS Sans Serif"/>
      <family val="2"/>
    </font>
    <font>
      <sz val="11"/>
      <color indexed="10"/>
      <name val="Calibri"/>
      <family val="2"/>
    </font>
    <font>
      <sz val="12"/>
      <name val="Times New Roman"/>
      <family val="1"/>
    </font>
    <font>
      <sz val="10"/>
      <name val="MS Sans Serif"/>
      <family val="2"/>
    </font>
    <font>
      <sz val="11"/>
      <color indexed="60"/>
      <name val="Calibri"/>
      <family val="2"/>
    </font>
    <font>
      <sz val="11"/>
      <color indexed="19"/>
      <name val="Calibri"/>
      <family val="2"/>
    </font>
    <font>
      <b/>
      <i/>
      <sz val="16"/>
      <name val="Helv"/>
    </font>
    <font>
      <sz val="10"/>
      <name val="Times New Roman"/>
      <family val="1"/>
    </font>
    <font>
      <b/>
      <sz val="14"/>
      <name val="Arial"/>
      <family val="2"/>
    </font>
    <font>
      <b/>
      <sz val="11"/>
      <color indexed="63"/>
      <name val="Calibri"/>
      <family val="2"/>
    </font>
    <font>
      <b/>
      <sz val="8"/>
      <name val="Times New Roman"/>
      <family val="1"/>
    </font>
    <font>
      <b/>
      <sz val="9"/>
      <name val="MS Sans Serif"/>
      <family val="2"/>
    </font>
    <font>
      <b/>
      <sz val="8"/>
      <name val="MS Sans Serif"/>
      <family val="2"/>
    </font>
    <font>
      <sz val="1"/>
      <color indexed="18"/>
      <name val="Courier"/>
      <family val="3"/>
    </font>
    <font>
      <u/>
      <sz val="10.45"/>
      <color indexed="36"/>
      <name val="SWISS"/>
    </font>
    <font>
      <b/>
      <sz val="18"/>
      <color indexed="62"/>
      <name val="Cambria"/>
      <family val="1"/>
    </font>
    <font>
      <b/>
      <sz val="8"/>
      <color indexed="10"/>
      <name val="Arial"/>
      <family val="2"/>
    </font>
    <font>
      <b/>
      <sz val="7"/>
      <color indexed="10"/>
      <name val="Arial"/>
      <family val="2"/>
    </font>
    <font>
      <b/>
      <sz val="18"/>
      <color indexed="62"/>
      <name val="Cambria"/>
      <family val="2"/>
    </font>
    <font>
      <b/>
      <sz val="18"/>
      <color indexed="56"/>
      <name val="Cambria"/>
      <family val="2"/>
    </font>
    <font>
      <b/>
      <sz val="1"/>
      <color indexed="8"/>
      <name val="Courier"/>
      <family val="3"/>
    </font>
    <font>
      <b/>
      <sz val="10"/>
      <name val="Courier New"/>
      <family val="3"/>
    </font>
    <font>
      <b/>
      <sz val="7"/>
      <name val="Courier New"/>
      <family val="3"/>
    </font>
    <font>
      <sz val="11"/>
      <name val="굴림체"/>
      <family val="3"/>
      <charset val="129"/>
    </font>
    <font>
      <sz val="10"/>
      <name val="Arial"/>
      <family val="2"/>
    </font>
    <font>
      <b/>
      <sz val="8"/>
      <color rgb="FF000000"/>
      <name val="Verdana"/>
      <family val="2"/>
    </font>
    <font>
      <u/>
      <sz val="10"/>
      <color theme="10"/>
      <name val="Arial"/>
      <family val="2"/>
    </font>
    <font>
      <sz val="8"/>
      <color rgb="FF000000"/>
      <name val="Verdana"/>
      <family val="2"/>
    </font>
    <font>
      <vertAlign val="superscript"/>
      <sz val="9"/>
      <name val="Arial"/>
      <family val="2"/>
    </font>
    <font>
      <vertAlign val="superscript"/>
      <sz val="8"/>
      <name val="Arial"/>
      <family val="2"/>
    </font>
    <font>
      <vertAlign val="superscript"/>
      <sz val="7"/>
      <name val="Arial"/>
      <family val="2"/>
    </font>
    <font>
      <b/>
      <sz val="9"/>
      <color rgb="FF000000"/>
      <name val="Arial"/>
      <family val="2"/>
    </font>
    <font>
      <b/>
      <sz val="11"/>
      <color theme="1"/>
      <name val="Calibri"/>
      <family val="2"/>
      <scheme val="minor"/>
    </font>
    <font>
      <sz val="8"/>
      <color theme="1"/>
      <name val="Arial"/>
      <family val="2"/>
    </font>
    <font>
      <sz val="10"/>
      <color theme="1"/>
      <name val="Calibri"/>
      <family val="2"/>
      <scheme val="minor"/>
    </font>
    <font>
      <sz val="10"/>
      <color theme="1"/>
      <name val="Times New Roman"/>
      <family val="1"/>
    </font>
    <font>
      <b/>
      <sz val="10"/>
      <color theme="1"/>
      <name val="Times New Roman"/>
      <family val="1"/>
    </font>
    <font>
      <b/>
      <sz val="12"/>
      <color rgb="FFFF0000"/>
      <name val="Calibri"/>
      <family val="2"/>
      <scheme val="minor"/>
    </font>
    <font>
      <b/>
      <i/>
      <sz val="10"/>
      <name val="Arial"/>
      <family val="2"/>
    </font>
    <font>
      <b/>
      <u/>
      <sz val="10"/>
      <color theme="1"/>
      <name val="Times New Roman"/>
      <family val="1"/>
    </font>
    <font>
      <b/>
      <sz val="14"/>
      <color theme="1"/>
      <name val="Times New Roman"/>
      <family val="1"/>
    </font>
    <font>
      <b/>
      <sz val="13"/>
      <color theme="1"/>
      <name val="Times New Roman"/>
      <family val="1"/>
    </font>
    <font>
      <b/>
      <sz val="11"/>
      <color theme="1"/>
      <name val="Times New Roman"/>
      <family val="1"/>
    </font>
    <font>
      <sz val="14"/>
      <color theme="1"/>
      <name val="Times New Roman"/>
      <family val="1"/>
    </font>
    <font>
      <b/>
      <sz val="11"/>
      <color rgb="FFFF0000"/>
      <name val="Calibri"/>
      <family val="2"/>
      <scheme val="minor"/>
    </font>
    <font>
      <sz val="11"/>
      <color theme="1"/>
      <name val="Arial"/>
      <family val="2"/>
    </font>
    <font>
      <b/>
      <sz val="11"/>
      <color theme="1"/>
      <name val="Arial"/>
      <family val="2"/>
    </font>
    <font>
      <b/>
      <sz val="10"/>
      <color rgb="FF000000"/>
      <name val="Arial"/>
      <family val="2"/>
    </font>
    <font>
      <sz val="10"/>
      <name val="Calibri"/>
      <family val="2"/>
      <scheme val="minor"/>
    </font>
    <font>
      <b/>
      <sz val="18"/>
      <color indexed="17"/>
      <name val="Calibri"/>
      <family val="2"/>
      <scheme val="minor"/>
    </font>
    <font>
      <b/>
      <sz val="12"/>
      <name val="Calibri"/>
      <family val="2"/>
      <scheme val="minor"/>
    </font>
    <font>
      <b/>
      <sz val="13"/>
      <name val="Calibri"/>
      <family val="2"/>
      <scheme val="minor"/>
    </font>
    <font>
      <b/>
      <sz val="11"/>
      <name val="Calibri"/>
      <family val="2"/>
      <scheme val="minor"/>
    </font>
    <font>
      <b/>
      <i/>
      <sz val="10"/>
      <name val="Calibri"/>
      <family val="2"/>
      <scheme val="minor"/>
    </font>
    <font>
      <sz val="11"/>
      <name val="Calibri"/>
      <family val="2"/>
      <scheme val="minor"/>
    </font>
    <font>
      <sz val="10"/>
      <color rgb="FF0070C0"/>
      <name val="Calibri"/>
      <family val="2"/>
      <scheme val="minor"/>
    </font>
    <font>
      <sz val="10"/>
      <color theme="4" tint="-0.499984740745262"/>
      <name val="Calibri"/>
      <family val="2"/>
      <scheme val="minor"/>
    </font>
    <font>
      <sz val="10"/>
      <name val="Calibri"/>
      <family val="2"/>
    </font>
    <font>
      <sz val="10"/>
      <color theme="4" tint="-0.249977111117893"/>
      <name val="Calibri"/>
      <family val="2"/>
      <scheme val="minor"/>
    </font>
    <font>
      <i/>
      <sz val="10"/>
      <color rgb="FF0070C0"/>
      <name val="Calibri"/>
      <family val="2"/>
      <scheme val="minor"/>
    </font>
    <font>
      <b/>
      <sz val="10"/>
      <name val="Calibri"/>
      <family val="2"/>
      <scheme val="minor"/>
    </font>
    <font>
      <i/>
      <sz val="11"/>
      <name val="Calibri"/>
      <family val="2"/>
      <scheme val="minor"/>
    </font>
    <font>
      <b/>
      <sz val="10"/>
      <color theme="1"/>
      <name val="Calibri"/>
      <family val="2"/>
      <scheme val="minor"/>
    </font>
    <font>
      <u/>
      <sz val="11"/>
      <color theme="10"/>
      <name val="Calibri"/>
      <family val="2"/>
      <scheme val="minor"/>
    </font>
    <font>
      <vertAlign val="superscript"/>
      <sz val="11"/>
      <name val="Arial"/>
      <family val="2"/>
    </font>
  </fonts>
  <fills count="55">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56"/>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9"/>
        <bgColor indexed="64"/>
      </patternFill>
    </fill>
    <fill>
      <patternFill patternType="solid">
        <fgColor indexed="52"/>
        <bgColor indexed="64"/>
      </patternFill>
    </fill>
    <fill>
      <patternFill patternType="solid">
        <fgColor indexed="27"/>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gray125">
        <fgColor indexed="11"/>
      </patternFill>
    </fill>
    <fill>
      <patternFill patternType="solid">
        <fgColor indexed="8"/>
        <bgColor indexed="64"/>
      </patternFill>
    </fill>
    <fill>
      <patternFill patternType="solid">
        <fgColor rgb="FFEFEFEF"/>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8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hair">
        <color indexed="64"/>
      </right>
      <top/>
      <bottom style="hair">
        <color indexed="64"/>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medium">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10"/>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indexed="64"/>
      </left>
      <right style="thin">
        <color indexed="64"/>
      </right>
      <top/>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rgb="FF999999"/>
      </left>
      <right style="medium">
        <color rgb="FF999999"/>
      </right>
      <top style="medium">
        <color rgb="FF999999"/>
      </top>
      <bottom style="medium">
        <color rgb="FF999999"/>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top style="thin">
        <color indexed="64"/>
      </top>
      <bottom/>
      <diagonal/>
    </border>
  </borders>
  <cellStyleXfs count="1304">
    <xf numFmtId="0" fontId="0" fillId="0" borderId="0"/>
    <xf numFmtId="164" fontId="13" fillId="0" borderId="0" applyFont="0" applyFill="0" applyBorder="0" applyAlignment="0" applyProtection="0"/>
    <xf numFmtId="9" fontId="9" fillId="0" borderId="0" applyFont="0" applyFill="0" applyBorder="0" applyAlignment="0" applyProtection="0"/>
    <xf numFmtId="0" fontId="16" fillId="0" borderId="0"/>
    <xf numFmtId="165" fontId="11" fillId="0" borderId="17" applyBorder="0" applyAlignment="0">
      <alignment horizontal="center" vertical="center"/>
    </xf>
    <xf numFmtId="164" fontId="17" fillId="0" borderId="0"/>
    <xf numFmtId="165" fontId="15" fillId="0" borderId="17" applyBorder="0" applyAlignment="0">
      <alignment horizontal="center"/>
    </xf>
    <xf numFmtId="165" fontId="18" fillId="0" borderId="17" applyBorder="0" applyAlignment="0">
      <alignment horizontal="center" vertical="center"/>
    </xf>
    <xf numFmtId="165" fontId="19" fillId="0" borderId="17" applyBorder="0" applyAlignment="0">
      <alignment horizontal="center" vertical="center"/>
    </xf>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20" fillId="7"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1" fillId="9" borderId="0" applyNumberFormat="0" applyBorder="0" applyAlignment="0" applyProtection="0"/>
    <xf numFmtId="0" fontId="21" fillId="17" borderId="0" applyNumberFormat="0" applyBorder="0" applyAlignment="0" applyProtection="0"/>
    <xf numFmtId="0" fontId="21" fillId="16"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21" fillId="6"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1" fillId="29" borderId="0" applyNumberFormat="0" applyBorder="0" applyAlignment="0" applyProtection="0"/>
    <xf numFmtId="0" fontId="21" fillId="17" borderId="0" applyNumberFormat="0" applyBorder="0" applyAlignment="0" applyProtection="0"/>
    <xf numFmtId="0" fontId="21" fillId="30"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1" fillId="28"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0" fillId="23" borderId="0" applyNumberFormat="0" applyBorder="0" applyAlignment="0" applyProtection="0"/>
    <xf numFmtId="0" fontId="20" fillId="28"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20" borderId="0" applyNumberFormat="0" applyBorder="0" applyAlignment="0" applyProtection="0"/>
    <xf numFmtId="0" fontId="20" fillId="33" borderId="0" applyNumberFormat="0" applyBorder="0" applyAlignment="0" applyProtection="0"/>
    <xf numFmtId="0" fontId="20" fillId="23" borderId="0" applyNumberFormat="0" applyBorder="0" applyAlignment="0" applyProtection="0"/>
    <xf numFmtId="0" fontId="21" fillId="24" borderId="0" applyNumberFormat="0" applyBorder="0" applyAlignment="0" applyProtection="0"/>
    <xf numFmtId="0" fontId="21" fillId="17" borderId="0" applyNumberFormat="0" applyBorder="0" applyAlignment="0" applyProtection="0"/>
    <xf numFmtId="0" fontId="20" fillId="27" borderId="0" applyNumberFormat="0" applyBorder="0" applyAlignment="0" applyProtection="0"/>
    <xf numFmtId="0" fontId="20" fillId="34" borderId="0" applyNumberFormat="0" applyBorder="0" applyAlignment="0" applyProtection="0"/>
    <xf numFmtId="0" fontId="21" fillId="34" borderId="0" applyNumberFormat="0" applyBorder="0" applyAlignment="0" applyProtection="0"/>
    <xf numFmtId="0" fontId="21" fillId="26" borderId="0" applyNumberFormat="0" applyBorder="0" applyAlignment="0" applyProtection="0"/>
    <xf numFmtId="0" fontId="22" fillId="11" borderId="0" applyNumberFormat="0" applyBorder="0" applyAlignment="0" applyProtection="0"/>
    <xf numFmtId="37" fontId="17" fillId="0" borderId="0" applyFill="0" applyBorder="0">
      <alignment horizontal="left"/>
    </xf>
    <xf numFmtId="0" fontId="23" fillId="12" borderId="0" applyNumberFormat="0" applyBorder="0" applyAlignment="0" applyProtection="0"/>
    <xf numFmtId="0" fontId="19" fillId="35" borderId="16" applyNumberFormat="0" applyFont="0" applyBorder="0" applyAlignment="0">
      <alignment horizontal="left" vertical="center"/>
    </xf>
    <xf numFmtId="0" fontId="19" fillId="35" borderId="16" applyNumberFormat="0" applyFont="0" applyBorder="0" applyAlignment="0">
      <alignment horizontal="left" vertical="center"/>
    </xf>
    <xf numFmtId="0" fontId="19" fillId="35" borderId="16" applyNumberFormat="0" applyFont="0" applyBorder="0" applyAlignment="0">
      <alignment horizontal="left" vertical="center"/>
    </xf>
    <xf numFmtId="0" fontId="24" fillId="36" borderId="18" applyNumberFormat="0" applyAlignment="0" applyProtection="0"/>
    <xf numFmtId="0" fontId="24" fillId="36" borderId="18" applyNumberFormat="0" applyAlignment="0" applyProtection="0"/>
    <xf numFmtId="0" fontId="24" fillId="36" borderId="18" applyNumberFormat="0" applyAlignment="0" applyProtection="0"/>
    <xf numFmtId="0" fontId="24" fillId="36" borderId="18" applyNumberFormat="0" applyAlignment="0" applyProtection="0"/>
    <xf numFmtId="0" fontId="13" fillId="37" borderId="19"/>
    <xf numFmtId="0" fontId="13" fillId="37" borderId="19">
      <alignment horizontal="left"/>
    </xf>
    <xf numFmtId="166" fontId="25" fillId="37" borderId="19"/>
    <xf numFmtId="0" fontId="26" fillId="0" borderId="0"/>
    <xf numFmtId="0" fontId="27" fillId="38" borderId="20" applyNumberFormat="0" applyAlignment="0" applyProtection="0"/>
    <xf numFmtId="0" fontId="28" fillId="0" borderId="21" applyNumberFormat="0" applyFill="0" applyAlignment="0" applyProtection="0"/>
    <xf numFmtId="49" fontId="29" fillId="39" borderId="0">
      <alignment horizontal="left" vertical="center"/>
      <protection hidden="1"/>
    </xf>
    <xf numFmtId="0" fontId="27" fillId="38" borderId="20" applyNumberFormat="0" applyAlignment="0" applyProtection="0"/>
    <xf numFmtId="49" fontId="30" fillId="0" borderId="0"/>
    <xf numFmtId="167" fontId="31" fillId="0" borderId="0">
      <protection locked="0"/>
    </xf>
    <xf numFmtId="168" fontId="31" fillId="0" borderId="0">
      <protection locked="0"/>
    </xf>
    <xf numFmtId="0" fontId="15" fillId="40" borderId="16" applyFill="0" applyBorder="0" applyAlignment="0" applyProtection="0">
      <alignment vertical="center"/>
      <protection locked="0"/>
    </xf>
    <xf numFmtId="49" fontId="32" fillId="41" borderId="22" applyNumberFormat="0" applyBorder="0" applyAlignment="0">
      <alignment horizontal="left" vertical="center"/>
    </xf>
    <xf numFmtId="169" fontId="31" fillId="0" borderId="0">
      <protection locked="0"/>
    </xf>
    <xf numFmtId="170" fontId="13" fillId="0" borderId="0" applyFont="0" applyFill="0" applyBorder="0" applyAlignment="0" applyProtection="0"/>
    <xf numFmtId="171" fontId="13" fillId="0" borderId="0" applyFont="0" applyFill="0" applyBorder="0" applyAlignment="0" applyProtection="0"/>
    <xf numFmtId="172" fontId="31" fillId="0" borderId="0">
      <protection locked="0"/>
    </xf>
    <xf numFmtId="39" fontId="33" fillId="0" borderId="0"/>
    <xf numFmtId="39" fontId="33" fillId="0" borderId="0"/>
    <xf numFmtId="39" fontId="33" fillId="0" borderId="0"/>
    <xf numFmtId="39" fontId="34" fillId="0" borderId="0"/>
    <xf numFmtId="39" fontId="34" fillId="0" borderId="0"/>
    <xf numFmtId="39" fontId="34" fillId="0" borderId="0"/>
    <xf numFmtId="0" fontId="31" fillId="0" borderId="0">
      <protection locked="0"/>
    </xf>
    <xf numFmtId="0" fontId="31" fillId="0" borderId="0">
      <protection locked="0"/>
    </xf>
    <xf numFmtId="39" fontId="33" fillId="0" borderId="0"/>
    <xf numFmtId="39" fontId="33" fillId="0" borderId="0"/>
    <xf numFmtId="39" fontId="33" fillId="0" borderId="0"/>
    <xf numFmtId="173" fontId="33" fillId="0" borderId="0"/>
    <xf numFmtId="174" fontId="33" fillId="0" borderId="0"/>
    <xf numFmtId="175" fontId="33" fillId="0" borderId="0"/>
    <xf numFmtId="0" fontId="13" fillId="0" borderId="0" applyFill="0" applyBorder="0"/>
    <xf numFmtId="0" fontId="13" fillId="0" borderId="0" applyFill="0" applyBorder="0"/>
    <xf numFmtId="0" fontId="35" fillId="42"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36" fillId="8" borderId="18" applyNumberFormat="0" applyAlignment="0" applyProtection="0"/>
    <xf numFmtId="0" fontId="36" fillId="8" borderId="18" applyNumberFormat="0" applyAlignment="0" applyProtection="0"/>
    <xf numFmtId="0" fontId="36" fillId="8" borderId="18" applyNumberFormat="0" applyAlignment="0" applyProtection="0"/>
    <xf numFmtId="0" fontId="13" fillId="0" borderId="0"/>
    <xf numFmtId="0" fontId="13" fillId="0" borderId="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0" fontId="20" fillId="0" borderId="0"/>
    <xf numFmtId="0" fontId="37" fillId="0" borderId="0" applyNumberFormat="0" applyFill="0" applyBorder="0" applyAlignment="0" applyProtection="0"/>
    <xf numFmtId="177" fontId="31" fillId="0" borderId="0">
      <protection locked="0"/>
    </xf>
    <xf numFmtId="177" fontId="31" fillId="0" borderId="0">
      <protection locked="0"/>
    </xf>
    <xf numFmtId="0" fontId="38" fillId="0" borderId="0" applyNumberFormat="0" applyFill="0" applyBorder="0" applyAlignment="0" applyProtection="0">
      <alignment vertical="top"/>
      <protection locked="0"/>
    </xf>
    <xf numFmtId="39" fontId="17" fillId="0" borderId="0">
      <alignment vertical="center"/>
    </xf>
    <xf numFmtId="39" fontId="17" fillId="0" borderId="0">
      <alignment vertical="center"/>
    </xf>
    <xf numFmtId="39" fontId="17" fillId="0" borderId="0">
      <alignment vertical="center"/>
    </xf>
    <xf numFmtId="39" fontId="17" fillId="0" borderId="0">
      <alignment vertical="center"/>
    </xf>
    <xf numFmtId="0" fontId="23" fillId="9" borderId="0" applyNumberFormat="0" applyBorder="0" applyAlignment="0" applyProtection="0"/>
    <xf numFmtId="38" fontId="17" fillId="37" borderId="0" applyNumberFormat="0" applyBorder="0" applyAlignment="0" applyProtection="0"/>
    <xf numFmtId="0" fontId="39" fillId="0" borderId="23" applyNumberFormat="0" applyFill="0" applyAlignment="0" applyProtection="0"/>
    <xf numFmtId="0" fontId="40" fillId="0" borderId="24" applyNumberFormat="0" applyFill="0" applyAlignment="0" applyProtection="0"/>
    <xf numFmtId="0" fontId="41" fillId="0" borderId="25"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2" fillId="11" borderId="0" applyNumberFormat="0" applyBorder="0" applyAlignment="0" applyProtection="0"/>
    <xf numFmtId="0" fontId="44" fillId="0" borderId="0"/>
    <xf numFmtId="0" fontId="36" fillId="14" borderId="18" applyNumberFormat="0" applyAlignment="0" applyProtection="0"/>
    <xf numFmtId="10" fontId="17" fillId="35" borderId="4" applyNumberFormat="0" applyBorder="0" applyAlignment="0" applyProtection="0"/>
    <xf numFmtId="0" fontId="36" fillId="8" borderId="18" applyNumberFormat="0" applyAlignment="0" applyProtection="0"/>
    <xf numFmtId="0" fontId="17" fillId="39" borderId="0"/>
    <xf numFmtId="166" fontId="17" fillId="45" borderId="0" applyFont="0" applyBorder="0">
      <alignment horizontal="right"/>
    </xf>
    <xf numFmtId="49" fontId="45" fillId="0" borderId="0"/>
    <xf numFmtId="49" fontId="33" fillId="0" borderId="0"/>
    <xf numFmtId="0" fontId="46" fillId="0" borderId="26" applyNumberFormat="0" applyFill="0" applyAlignment="0" applyProtection="0"/>
    <xf numFmtId="49" fontId="17" fillId="0" borderId="27" applyNumberFormat="0" applyProtection="0">
      <alignment horizontal="center" vertical="center"/>
    </xf>
    <xf numFmtId="0" fontId="13" fillId="0" borderId="0"/>
    <xf numFmtId="0" fontId="13" fillId="0" borderId="0"/>
    <xf numFmtId="0" fontId="44" fillId="0" borderId="0"/>
    <xf numFmtId="0" fontId="13" fillId="0" borderId="0">
      <alignment horizontal="centerContinuous" vertical="justify"/>
    </xf>
    <xf numFmtId="0" fontId="13" fillId="0" borderId="0">
      <alignment horizontal="centerContinuous" vertical="justify"/>
    </xf>
    <xf numFmtId="178" fontId="13" fillId="0" borderId="0" applyFont="0" applyFill="0" applyBorder="0" applyAlignment="0" applyProtection="0"/>
    <xf numFmtId="179" fontId="13" fillId="0" borderId="0" applyFont="0" applyFill="0" applyBorder="0" applyAlignment="0" applyProtection="0"/>
    <xf numFmtId="0" fontId="47" fillId="0" borderId="0" applyAlignment="0">
      <alignment horizontal="center"/>
    </xf>
    <xf numFmtId="180" fontId="48"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44" fontId="20" fillId="0" borderId="0" applyFont="0" applyFill="0" applyBorder="0" applyAlignment="0" applyProtection="0"/>
    <xf numFmtId="182" fontId="13" fillId="0" borderId="0" applyFont="0" applyFill="0" applyBorder="0" applyAlignment="0" applyProtection="0"/>
    <xf numFmtId="181" fontId="13" fillId="0" borderId="0" applyFont="0" applyFill="0" applyBorder="0" applyAlignment="0" applyProtection="0"/>
    <xf numFmtId="181" fontId="20" fillId="0" borderId="0" applyFont="0" applyFill="0" applyBorder="0" applyAlignment="0" applyProtection="0"/>
    <xf numFmtId="181" fontId="20" fillId="0" borderId="0" applyFont="0" applyFill="0" applyBorder="0" applyAlignment="0" applyProtection="0"/>
    <xf numFmtId="181" fontId="13" fillId="0" borderId="0" applyFont="0" applyFill="0" applyBorder="0" applyAlignment="0" applyProtection="0"/>
    <xf numFmtId="44" fontId="20" fillId="0" borderId="0" applyFont="0" applyFill="0" applyBorder="0" applyAlignment="0" applyProtection="0"/>
    <xf numFmtId="181" fontId="1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183" fontId="13" fillId="0" borderId="0" applyFont="0" applyFill="0" applyBorder="0" applyAlignment="0" applyProtection="0"/>
    <xf numFmtId="182" fontId="13" fillId="0" borderId="0" applyFont="0" applyFill="0" applyBorder="0" applyAlignment="0" applyProtection="0"/>
    <xf numFmtId="0" fontId="49" fillId="14" borderId="0" applyNumberFormat="0" applyBorder="0" applyAlignment="0" applyProtection="0"/>
    <xf numFmtId="0" fontId="50" fillId="14" borderId="0" applyNumberFormat="0" applyBorder="0" applyAlignment="0" applyProtection="0"/>
    <xf numFmtId="0" fontId="13" fillId="0" borderId="0"/>
    <xf numFmtId="184" fontId="51" fillId="0" borderId="0"/>
    <xf numFmtId="0" fontId="25" fillId="0" borderId="0"/>
    <xf numFmtId="0" fontId="13" fillId="0" borderId="0"/>
    <xf numFmtId="0"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2" fillId="0" borderId="0"/>
    <xf numFmtId="0" fontId="13" fillId="0" borderId="0"/>
    <xf numFmtId="0" fontId="13" fillId="0" borderId="0"/>
    <xf numFmtId="0" fontId="9" fillId="0" borderId="0"/>
    <xf numFmtId="0" fontId="13"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13" fillId="0" borderId="0"/>
    <xf numFmtId="0" fontId="13" fillId="0" borderId="0"/>
    <xf numFmtId="0" fontId="13" fillId="0" borderId="0"/>
    <xf numFmtId="0" fontId="13" fillId="0" borderId="0"/>
    <xf numFmtId="0" fontId="48" fillId="0" borderId="0"/>
    <xf numFmtId="0" fontId="52" fillId="0" borderId="0"/>
    <xf numFmtId="0" fontId="13"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13" fillId="0" borderId="0" applyProtection="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9" fillId="0" borderId="0"/>
    <xf numFmtId="0" fontId="9" fillId="0" borderId="0"/>
    <xf numFmtId="0" fontId="13" fillId="0" borderId="0"/>
    <xf numFmtId="0" fontId="13" fillId="0" borderId="0"/>
    <xf numFmtId="0" fontId="13" fillId="0" borderId="0"/>
    <xf numFmtId="0" fontId="20" fillId="0" borderId="0"/>
    <xf numFmtId="0" fontId="48" fillId="0" borderId="0"/>
    <xf numFmtId="0" fontId="13" fillId="0" borderId="0"/>
    <xf numFmtId="0" fontId="47"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13" fillId="0" borderId="0"/>
    <xf numFmtId="0" fontId="29" fillId="0" borderId="0"/>
    <xf numFmtId="0" fontId="20" fillId="0" borderId="0"/>
    <xf numFmtId="0" fontId="13" fillId="0" borderId="0"/>
    <xf numFmtId="0" fontId="4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13" fillId="0" borderId="0"/>
    <xf numFmtId="0" fontId="20" fillId="0" borderId="0"/>
    <xf numFmtId="0" fontId="13" fillId="0" borderId="0"/>
    <xf numFmtId="0" fontId="13" fillId="0" borderId="0"/>
    <xf numFmtId="0" fontId="9" fillId="0" borderId="0"/>
    <xf numFmtId="0" fontId="9" fillId="0" borderId="0"/>
    <xf numFmtId="0" fontId="9" fillId="0" borderId="0"/>
    <xf numFmtId="0" fontId="9" fillId="0" borderId="0"/>
    <xf numFmtId="0" fontId="29" fillId="0" borderId="0"/>
    <xf numFmtId="0" fontId="13" fillId="0" borderId="0"/>
    <xf numFmtId="0" fontId="20" fillId="0" borderId="0"/>
    <xf numFmtId="0" fontId="9" fillId="0" borderId="0"/>
    <xf numFmtId="0" fontId="9" fillId="0" borderId="0"/>
    <xf numFmtId="0" fontId="13" fillId="0" borderId="0"/>
    <xf numFmtId="0" fontId="29" fillId="0" borderId="0"/>
    <xf numFmtId="0" fontId="20" fillId="0" borderId="0"/>
    <xf numFmtId="0" fontId="20" fillId="0" borderId="0"/>
    <xf numFmtId="0" fontId="13" fillId="0" borderId="0"/>
    <xf numFmtId="0" fontId="13" fillId="0" borderId="0"/>
    <xf numFmtId="0" fontId="13" fillId="0" borderId="0"/>
    <xf numFmtId="0" fontId="13" fillId="0" borderId="0"/>
    <xf numFmtId="0" fontId="53" fillId="0" borderId="0">
      <alignment horizontal="left" vertical="center" indent="12"/>
    </xf>
    <xf numFmtId="0" fontId="17" fillId="0" borderId="16" applyBorder="0">
      <alignment horizontal="left" vertical="center" wrapText="1" indent="2"/>
      <protection locked="0"/>
    </xf>
    <xf numFmtId="0" fontId="17" fillId="0" borderId="16" applyBorder="0">
      <alignment horizontal="left" vertical="center" wrapText="1" indent="3"/>
      <protection locked="0"/>
    </xf>
    <xf numFmtId="0" fontId="13" fillId="0" borderId="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3" fillId="7" borderId="28" applyNumberFormat="0" applyFont="0" applyAlignment="0" applyProtection="0"/>
    <xf numFmtId="0" fontId="17" fillId="39" borderId="0" applyFont="0"/>
    <xf numFmtId="0" fontId="54" fillId="36" borderId="29" applyNumberFormat="0" applyAlignment="0" applyProtection="0"/>
    <xf numFmtId="0" fontId="15" fillId="46" borderId="4" applyNumberFormat="0" applyFont="0" applyBorder="0" applyAlignment="0" applyProtection="0">
      <alignment horizontal="center"/>
    </xf>
    <xf numFmtId="185" fontId="31" fillId="0" borderId="0">
      <protection locked="0"/>
    </xf>
    <xf numFmtId="10" fontId="13" fillId="0" borderId="0" applyFont="0" applyFill="0" applyBorder="0" applyAlignment="0" applyProtection="0"/>
    <xf numFmtId="10" fontId="13" fillId="0" borderId="0" applyFont="0" applyFill="0" applyBorder="0" applyAlignment="0" applyProtection="0"/>
    <xf numFmtId="185" fontId="31" fillId="0" borderId="0">
      <protection locked="0"/>
    </xf>
    <xf numFmtId="185" fontId="31" fillId="0" borderId="0">
      <protection locked="0"/>
    </xf>
    <xf numFmtId="0" fontId="55" fillId="0" borderId="30" applyNumberFormat="0" applyFont="0" applyBorder="0" applyAlignment="0"/>
    <xf numFmtId="167" fontId="31" fillId="0" borderId="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48"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8"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86" fontId="17" fillId="0" borderId="0" applyFill="0" applyBorder="0">
      <alignment horizontal="center"/>
    </xf>
    <xf numFmtId="37" fontId="17" fillId="0" borderId="0">
      <alignment horizontal="right"/>
      <protection locked="0"/>
    </xf>
    <xf numFmtId="9" fontId="13" fillId="0" borderId="0" applyFont="0" applyFill="0" applyBorder="0" applyAlignment="0" applyProtection="0"/>
    <xf numFmtId="174" fontId="56" fillId="0" borderId="0"/>
    <xf numFmtId="174" fontId="57" fillId="0" borderId="0"/>
    <xf numFmtId="9" fontId="17" fillId="0" borderId="0" applyFont="0" applyBorder="0">
      <alignment horizontal="right"/>
      <protection locked="0"/>
    </xf>
    <xf numFmtId="187" fontId="17" fillId="0" borderId="0" applyFill="0" applyBorder="0">
      <alignment horizontal="right"/>
      <protection locked="0"/>
    </xf>
    <xf numFmtId="0" fontId="54" fillId="36" borderId="29" applyNumberFormat="0" applyAlignment="0" applyProtection="0"/>
    <xf numFmtId="0" fontId="54" fillId="36" borderId="29" applyNumberFormat="0" applyAlignment="0" applyProtection="0"/>
    <xf numFmtId="0" fontId="54" fillId="36" borderId="29" applyNumberFormat="0" applyAlignment="0" applyProtection="0"/>
    <xf numFmtId="38" fontId="48" fillId="0" borderId="0" applyFont="0" applyFill="0" applyBorder="0" applyAlignment="0" applyProtection="0"/>
    <xf numFmtId="188" fontId="58" fillId="0" borderId="0">
      <protection locked="0"/>
    </xf>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3" fontId="2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3" fillId="0" borderId="0" applyFont="0" applyFill="0" applyBorder="0" applyAlignment="0" applyProtection="0"/>
    <xf numFmtId="164" fontId="13" fillId="0" borderId="0" applyFont="0" applyFill="0" applyBorder="0" applyAlignment="0" applyProtection="0"/>
    <xf numFmtId="40" fontId="48"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89" fontId="13" fillId="0" borderId="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20" fillId="0" borderId="0" applyFont="0" applyFill="0" applyBorder="0" applyAlignment="0" applyProtection="0"/>
    <xf numFmtId="0" fontId="20" fillId="0" borderId="0" applyFont="0" applyFill="0" applyBorder="0" applyAlignment="0" applyProtection="0"/>
    <xf numFmtId="164" fontId="13" fillId="0" borderId="0" applyFont="0" applyFill="0" applyBorder="0" applyAlignment="0" applyProtection="0"/>
    <xf numFmtId="164" fontId="2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89" fontId="13" fillId="0" borderId="0" applyFill="0" applyBorder="0" applyAlignment="0" applyProtection="0"/>
    <xf numFmtId="189" fontId="13" fillId="0" borderId="0" applyFill="0" applyBorder="0" applyAlignment="0" applyProtection="0"/>
    <xf numFmtId="189" fontId="13" fillId="0" borderId="0" applyFill="0" applyBorder="0" applyAlignment="0" applyProtection="0"/>
    <xf numFmtId="189" fontId="13" fillId="0" borderId="0" applyFill="0" applyBorder="0" applyAlignment="0" applyProtection="0"/>
    <xf numFmtId="189" fontId="13" fillId="0" borderId="0" applyFill="0" applyBorder="0" applyAlignment="0" applyProtection="0"/>
    <xf numFmtId="189" fontId="13" fillId="0" borderId="0" applyFill="0" applyBorder="0" applyAlignment="0" applyProtection="0"/>
    <xf numFmtId="189" fontId="13" fillId="0" borderId="0" applyFill="0" applyBorder="0" applyAlignment="0" applyProtection="0"/>
    <xf numFmtId="189" fontId="13" fillId="0" borderId="0" applyFill="0" applyBorder="0" applyAlignment="0" applyProtection="0"/>
    <xf numFmtId="189" fontId="13" fillId="0" borderId="0" applyFill="0" applyBorder="0" applyAlignment="0" applyProtection="0"/>
    <xf numFmtId="189" fontId="13" fillId="0" borderId="0" applyFill="0" applyBorder="0" applyAlignment="0" applyProtection="0"/>
    <xf numFmtId="164" fontId="13" fillId="0" borderId="0" applyFont="0" applyFill="0" applyBorder="0" applyAlignment="0" applyProtection="0"/>
    <xf numFmtId="189" fontId="13" fillId="0" borderId="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0" fontId="48"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89" fontId="13" fillId="0" borderId="0" applyFill="0" applyBorder="0" applyAlignment="0" applyProtection="0"/>
    <xf numFmtId="164" fontId="13"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13" fillId="0" borderId="0" applyFont="0" applyFill="0" applyBorder="0" applyAlignment="0" applyProtection="0"/>
    <xf numFmtId="0" fontId="13" fillId="0" borderId="0" applyFont="0" applyFill="0" applyBorder="0" applyAlignment="0" applyProtection="0"/>
    <xf numFmtId="164" fontId="13"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3" fontId="20" fillId="0" borderId="0" applyFont="0" applyFill="0" applyBorder="0" applyAlignment="0" applyProtection="0"/>
    <xf numFmtId="43" fontId="52" fillId="0" borderId="0" applyFont="0" applyFill="0" applyBorder="0" applyAlignment="0" applyProtection="0"/>
    <xf numFmtId="178" fontId="52" fillId="0" borderId="0" applyFont="0" applyFill="0" applyBorder="0" applyAlignment="0" applyProtection="0"/>
    <xf numFmtId="0" fontId="59" fillId="0" borderId="0" applyNumberFormat="0" applyFill="0" applyBorder="0" applyAlignment="0" applyProtection="0">
      <alignment vertical="top"/>
      <protection locked="0"/>
    </xf>
    <xf numFmtId="0" fontId="60" fillId="0" borderId="0" applyNumberFormat="0" applyFill="0" applyBorder="0" applyAlignment="0" applyProtection="0"/>
    <xf numFmtId="0" fontId="48" fillId="0" borderId="0"/>
    <xf numFmtId="37" fontId="17" fillId="0" borderId="0" applyFill="0" applyBorder="0">
      <alignment horizontal="right"/>
      <protection locked="0"/>
    </xf>
    <xf numFmtId="0" fontId="61" fillId="35" borderId="5" applyNumberFormat="0" applyBorder="0" applyAlignment="0">
      <alignment horizontal="left" vertical="center" indent="1"/>
    </xf>
    <xf numFmtId="0" fontId="61" fillId="35" borderId="5" applyNumberFormat="0" applyBorder="0" applyAlignment="0">
      <alignment horizontal="left" vertical="center" indent="1"/>
    </xf>
    <xf numFmtId="0" fontId="61" fillId="35" borderId="5" applyNumberFormat="0" applyBorder="0" applyAlignment="0">
      <alignment horizontal="left" vertical="center" indent="1"/>
    </xf>
    <xf numFmtId="0" fontId="62" fillId="0" borderId="5" applyNumberFormat="0" applyBorder="0" applyAlignment="0">
      <alignment horizontal="center" vertical="center"/>
    </xf>
    <xf numFmtId="0" fontId="62" fillId="0" borderId="5" applyNumberFormat="0" applyBorder="0" applyAlignment="0">
      <alignment horizontal="center" vertical="center"/>
    </xf>
    <xf numFmtId="0" fontId="62" fillId="0" borderId="5" applyNumberFormat="0" applyBorder="0" applyAlignment="0">
      <alignment horizontal="center" vertical="center"/>
    </xf>
    <xf numFmtId="0" fontId="46" fillId="0" borderId="0" applyNumberFormat="0" applyFill="0" applyBorder="0" applyAlignment="0" applyProtection="0"/>
    <xf numFmtId="0" fontId="37" fillId="0" borderId="0" applyNumberFormat="0" applyFill="0" applyBorder="0" applyAlignment="0" applyProtection="0"/>
    <xf numFmtId="0" fontId="63" fillId="0" borderId="0" applyNumberFormat="0" applyFill="0" applyBorder="0" applyAlignment="0" applyProtection="0"/>
    <xf numFmtId="0" fontId="39" fillId="0" borderId="23" applyNumberFormat="0" applyFill="0" applyAlignment="0" applyProtection="0"/>
    <xf numFmtId="0" fontId="39" fillId="0" borderId="23" applyNumberFormat="0" applyFill="0" applyAlignment="0" applyProtection="0"/>
    <xf numFmtId="0" fontId="39" fillId="0" borderId="23" applyNumberFormat="0" applyFill="0" applyAlignment="0" applyProtection="0"/>
    <xf numFmtId="0" fontId="39" fillId="0" borderId="23" applyNumberFormat="0" applyFill="0" applyAlignment="0" applyProtection="0"/>
    <xf numFmtId="0" fontId="40" fillId="0" borderId="24" applyNumberFormat="0" applyFill="0" applyAlignment="0" applyProtection="0"/>
    <xf numFmtId="0" fontId="41" fillId="0" borderId="25" applyNumberFormat="0" applyFill="0" applyAlignment="0" applyProtection="0"/>
    <xf numFmtId="0" fontId="41" fillId="0" borderId="0" applyNumberFormat="0" applyFill="0" applyBorder="0" applyAlignment="0" applyProtection="0"/>
    <xf numFmtId="0" fontId="64" fillId="0" borderId="0" applyNumberFormat="0" applyFill="0" applyBorder="0" applyAlignment="0" applyProtection="0"/>
    <xf numFmtId="49" fontId="17" fillId="0" borderId="0">
      <alignment vertical="center"/>
    </xf>
    <xf numFmtId="49" fontId="17" fillId="0" borderId="0">
      <alignment vertical="center"/>
    </xf>
    <xf numFmtId="39" fontId="57" fillId="0" borderId="0"/>
    <xf numFmtId="39" fontId="57" fillId="0" borderId="0"/>
    <xf numFmtId="0" fontId="65" fillId="0" borderId="0">
      <protection locked="0"/>
    </xf>
    <xf numFmtId="0" fontId="65" fillId="0" borderId="0">
      <protection locked="0"/>
    </xf>
    <xf numFmtId="0" fontId="33" fillId="0" borderId="22" applyBorder="0" applyAlignment="0">
      <alignment horizontal="center" vertical="center"/>
    </xf>
    <xf numFmtId="190" fontId="66" fillId="0" borderId="0">
      <alignment horizontal="left" vertical="top"/>
    </xf>
    <xf numFmtId="191" fontId="66" fillId="0" borderId="0">
      <alignment horizontal="left" vertical="top"/>
    </xf>
    <xf numFmtId="49" fontId="67" fillId="0" borderId="31">
      <alignment horizontal="left" vertical="top"/>
    </xf>
    <xf numFmtId="190" fontId="67" fillId="0" borderId="31">
      <alignment horizontal="left" vertical="top"/>
    </xf>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2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3" fontId="20" fillId="0" borderId="0" applyFont="0" applyFill="0" applyBorder="0" applyAlignment="0" applyProtection="0"/>
    <xf numFmtId="164" fontId="13" fillId="0" borderId="0" applyFont="0" applyFill="0" applyBorder="0" applyAlignment="0" applyProtection="0"/>
    <xf numFmtId="192" fontId="13" fillId="0" borderId="0" applyFont="0" applyFill="0" applyBorder="0" applyAlignment="0" applyProtection="0"/>
    <xf numFmtId="181" fontId="13" fillId="0" borderId="0" applyFont="0" applyFill="0" applyBorder="0" applyAlignment="0" applyProtection="0"/>
    <xf numFmtId="0" fontId="46" fillId="0" borderId="0" applyNumberFormat="0" applyFill="0" applyBorder="0" applyAlignment="0" applyProtection="0"/>
    <xf numFmtId="0" fontId="68" fillId="0" borderId="0"/>
    <xf numFmtId="9" fontId="69" fillId="0" borderId="0" applyFont="0" applyFill="0" applyBorder="0" applyAlignment="0" applyProtection="0"/>
    <xf numFmtId="0" fontId="71" fillId="0" borderId="0" applyNumberFormat="0" applyFill="0" applyBorder="0" applyAlignment="0" applyProtection="0"/>
    <xf numFmtId="0" fontId="8" fillId="0" borderId="0"/>
    <xf numFmtId="164" fontId="13" fillId="0" borderId="0" applyFont="0" applyFill="0" applyBorder="0" applyAlignment="0" applyProtection="0"/>
    <xf numFmtId="164" fontId="13" fillId="0" borderId="0" applyFont="0" applyFill="0" applyBorder="0" applyAlignment="0" applyProtection="0"/>
    <xf numFmtId="0" fontId="7" fillId="0" borderId="0"/>
    <xf numFmtId="44" fontId="7" fillId="0" borderId="0" applyFont="0" applyFill="0" applyBorder="0" applyAlignment="0" applyProtection="0"/>
    <xf numFmtId="164" fontId="7" fillId="0" borderId="0" applyFont="0" applyFill="0" applyBorder="0" applyAlignment="0" applyProtection="0"/>
    <xf numFmtId="0" fontId="6" fillId="0" borderId="0"/>
    <xf numFmtId="0" fontId="13" fillId="0" borderId="0" applyFill="0"/>
    <xf numFmtId="0" fontId="52" fillId="0" borderId="0"/>
    <xf numFmtId="181" fontId="13" fillId="0" borderId="0" applyFont="0" applyFill="0" applyBorder="0" applyAlignment="0" applyProtection="0"/>
    <xf numFmtId="9" fontId="52" fillId="0" borderId="0" applyFont="0" applyFill="0" applyBorder="0" applyAlignment="0" applyProtection="0"/>
    <xf numFmtId="43" fontId="52" fillId="0" borderId="0" applyFont="0" applyFill="0" applyBorder="0" applyAlignment="0" applyProtection="0"/>
    <xf numFmtId="164" fontId="52" fillId="0" borderId="0" applyFont="0" applyFill="0" applyBorder="0" applyAlignment="0" applyProtection="0"/>
    <xf numFmtId="44" fontId="52"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108" fillId="0" borderId="0" applyNumberFormat="0" applyFill="0" applyBorder="0" applyAlignment="0" applyProtection="0"/>
    <xf numFmtId="43" fontId="4" fillId="0" borderId="0" applyFont="0" applyFill="0" applyBorder="0" applyAlignment="0" applyProtection="0"/>
    <xf numFmtId="0" fontId="3" fillId="0" borderId="0"/>
    <xf numFmtId="0" fontId="3" fillId="0" borderId="0"/>
    <xf numFmtId="0" fontId="2" fillId="0" borderId="0"/>
    <xf numFmtId="0" fontId="1" fillId="0" borderId="0"/>
    <xf numFmtId="0" fontId="1" fillId="0" borderId="0"/>
    <xf numFmtId="0" fontId="1" fillId="0" borderId="0"/>
    <xf numFmtId="0" fontId="1" fillId="0" borderId="0"/>
  </cellStyleXfs>
  <cellXfs count="537">
    <xf numFmtId="0" fontId="0" fillId="0" borderId="0" xfId="0"/>
    <xf numFmtId="0" fontId="0" fillId="0" borderId="0" xfId="0" applyAlignment="1">
      <alignment horizontal="center" vertical="center"/>
    </xf>
    <xf numFmtId="0" fontId="0" fillId="0" borderId="0" xfId="0" applyBorder="1"/>
    <xf numFmtId="0" fontId="0" fillId="0" borderId="0" xfId="0" applyAlignment="1">
      <alignment vertical="center" wrapText="1"/>
    </xf>
    <xf numFmtId="0" fontId="0" fillId="0" borderId="4" xfId="0" applyBorder="1" applyAlignment="1">
      <alignment vertical="center" wrapText="1"/>
    </xf>
    <xf numFmtId="0" fontId="15" fillId="0" borderId="4" xfId="0" applyFont="1" applyBorder="1" applyAlignment="1">
      <alignment vertical="center" wrapText="1"/>
    </xf>
    <xf numFmtId="164" fontId="15" fillId="0" borderId="4" xfId="1" applyFont="1" applyBorder="1" applyAlignment="1">
      <alignment horizontal="center" vertical="center"/>
    </xf>
    <xf numFmtId="9" fontId="0" fillId="0" borderId="0" xfId="0" applyNumberFormat="1"/>
    <xf numFmtId="0" fontId="0" fillId="0" borderId="8" xfId="0" applyBorder="1" applyAlignment="1">
      <alignment horizontal="center" vertical="center"/>
    </xf>
    <xf numFmtId="0" fontId="15" fillId="0" borderId="8" xfId="0" applyFont="1" applyBorder="1" applyAlignment="1">
      <alignment horizontal="center" vertical="center"/>
    </xf>
    <xf numFmtId="164" fontId="15" fillId="0" borderId="9" xfId="1" applyFont="1" applyBorder="1" applyAlignment="1">
      <alignment horizontal="center" vertical="center"/>
    </xf>
    <xf numFmtId="0" fontId="0" fillId="0" borderId="4" xfId="0" applyBorder="1" applyAlignment="1">
      <alignment horizontal="center" vertical="center"/>
    </xf>
    <xf numFmtId="164" fontId="0" fillId="0" borderId="4" xfId="0" applyNumberFormat="1" applyBorder="1" applyAlignment="1">
      <alignment horizontal="center" vertical="center"/>
    </xf>
    <xf numFmtId="43" fontId="0" fillId="0" borderId="4" xfId="0" applyNumberFormat="1" applyBorder="1" applyAlignment="1">
      <alignment horizontal="center" vertical="center"/>
    </xf>
    <xf numFmtId="164" fontId="0" fillId="0" borderId="9" xfId="1"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vertical="center" wrapText="1"/>
    </xf>
    <xf numFmtId="164" fontId="0" fillId="0" borderId="39" xfId="0" applyNumberFormat="1" applyBorder="1" applyAlignment="1">
      <alignment horizontal="center" vertical="center"/>
    </xf>
    <xf numFmtId="164" fontId="0" fillId="0" borderId="40" xfId="1" applyFont="1" applyBorder="1" applyAlignment="1">
      <alignment horizontal="center" vertical="center"/>
    </xf>
    <xf numFmtId="0" fontId="15" fillId="4" borderId="33" xfId="0" applyFont="1" applyFill="1" applyBorder="1" applyAlignment="1">
      <alignment horizontal="center" vertical="center"/>
    </xf>
    <xf numFmtId="0" fontId="15" fillId="4" borderId="34"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0" borderId="36" xfId="0" applyFont="1" applyBorder="1" applyAlignment="1">
      <alignment horizontal="center" vertical="center"/>
    </xf>
    <xf numFmtId="0" fontId="15" fillId="0" borderId="15" xfId="0" applyFont="1" applyBorder="1" applyAlignment="1">
      <alignment vertical="center" wrapText="1"/>
    </xf>
    <xf numFmtId="164" fontId="15" fillId="0" borderId="15" xfId="1" applyFont="1" applyBorder="1" applyAlignment="1">
      <alignment horizontal="center" vertical="center"/>
    </xf>
    <xf numFmtId="164" fontId="15" fillId="0" borderId="37" xfId="1" applyFont="1" applyBorder="1" applyAlignment="1">
      <alignment horizontal="center" vertical="center"/>
    </xf>
    <xf numFmtId="0" fontId="15" fillId="3" borderId="33" xfId="0" applyFont="1" applyFill="1" applyBorder="1" applyAlignment="1">
      <alignment horizontal="center" vertical="center"/>
    </xf>
    <xf numFmtId="0" fontId="15" fillId="3" borderId="34" xfId="0" applyFont="1" applyFill="1" applyBorder="1" applyAlignment="1">
      <alignment vertical="center" wrapText="1"/>
    </xf>
    <xf numFmtId="164" fontId="15" fillId="3" borderId="34" xfId="1" applyFont="1" applyFill="1" applyBorder="1" applyAlignment="1">
      <alignment horizontal="center" vertical="center"/>
    </xf>
    <xf numFmtId="164" fontId="15" fillId="3" borderId="35" xfId="1" applyFont="1" applyFill="1" applyBorder="1" applyAlignment="1">
      <alignment horizontal="center" vertical="center"/>
    </xf>
    <xf numFmtId="43" fontId="0" fillId="0" borderId="0" xfId="0" applyNumberFormat="1"/>
    <xf numFmtId="10" fontId="0" fillId="0" borderId="4" xfId="1275" applyNumberFormat="1" applyFont="1" applyBorder="1" applyAlignment="1">
      <alignment horizontal="center" vertical="center"/>
    </xf>
    <xf numFmtId="164" fontId="0" fillId="0" borderId="40" xfId="0" applyNumberFormat="1" applyBorder="1" applyAlignment="1">
      <alignment horizontal="center" vertical="center"/>
    </xf>
    <xf numFmtId="10" fontId="0" fillId="0" borderId="9" xfId="1275"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wrapText="1"/>
    </xf>
    <xf numFmtId="0" fontId="13" fillId="0" borderId="0" xfId="0" applyFont="1"/>
    <xf numFmtId="0" fontId="14" fillId="0" borderId="44"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45" xfId="0" applyFont="1" applyBorder="1" applyAlignment="1">
      <alignment horizontal="justify" vertical="center" wrapText="1"/>
    </xf>
    <xf numFmtId="0" fontId="0" fillId="0" borderId="45" xfId="0" applyBorder="1" applyAlignment="1">
      <alignment vertical="top" wrapText="1"/>
    </xf>
    <xf numFmtId="0" fontId="14" fillId="0" borderId="43" xfId="0" applyFont="1" applyBorder="1" applyAlignment="1">
      <alignment horizontal="justify" vertical="center" wrapText="1"/>
    </xf>
    <xf numFmtId="0" fontId="14" fillId="0" borderId="45" xfId="0" applyFont="1" applyBorder="1" applyAlignment="1">
      <alignment horizontal="right" vertical="center" wrapText="1"/>
    </xf>
    <xf numFmtId="0" fontId="13" fillId="0" borderId="39" xfId="0" applyFont="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193" fontId="0" fillId="0" borderId="0" xfId="0" applyNumberFormat="1"/>
    <xf numFmtId="1" fontId="13" fillId="0" borderId="39" xfId="0" applyNumberFormat="1" applyFont="1" applyBorder="1" applyAlignment="1">
      <alignment horizontal="center" vertical="center" wrapText="1"/>
    </xf>
    <xf numFmtId="1" fontId="0" fillId="0" borderId="39" xfId="0" applyNumberFormat="1" applyBorder="1" applyAlignment="1">
      <alignment horizontal="center" vertical="center"/>
    </xf>
    <xf numFmtId="1" fontId="0" fillId="0" borderId="4" xfId="0" applyNumberFormat="1" applyBorder="1" applyAlignment="1">
      <alignment horizontal="center" vertical="center" wrapText="1"/>
    </xf>
    <xf numFmtId="1" fontId="0" fillId="0" borderId="40" xfId="0" applyNumberFormat="1" applyBorder="1" applyAlignment="1">
      <alignment horizontal="center" vertical="center"/>
    </xf>
    <xf numFmtId="1" fontId="0" fillId="0" borderId="11" xfId="0" applyNumberFormat="1" applyBorder="1" applyAlignment="1">
      <alignment horizontal="center" vertical="center" wrapText="1"/>
    </xf>
    <xf numFmtId="1" fontId="0" fillId="0" borderId="46" xfId="0" applyNumberFormat="1" applyBorder="1" applyAlignment="1">
      <alignment horizontal="center" vertical="center"/>
    </xf>
    <xf numFmtId="1" fontId="0" fillId="0" borderId="47" xfId="0" applyNumberFormat="1" applyBorder="1" applyAlignment="1">
      <alignment horizontal="center" vertical="center"/>
    </xf>
    <xf numFmtId="1" fontId="15" fillId="3" borderId="34" xfId="0" applyNumberFormat="1" applyFont="1" applyFill="1" applyBorder="1" applyAlignment="1">
      <alignment horizontal="center" vertical="center" wrapText="1"/>
    </xf>
    <xf numFmtId="1" fontId="15" fillId="3" borderId="34" xfId="0" applyNumberFormat="1" applyFont="1" applyFill="1" applyBorder="1" applyAlignment="1">
      <alignment horizontal="center" vertical="center"/>
    </xf>
    <xf numFmtId="1" fontId="15" fillId="3" borderId="35" xfId="0" applyNumberFormat="1" applyFont="1" applyFill="1" applyBorder="1" applyAlignment="1">
      <alignment horizontal="center" vertical="center"/>
    </xf>
    <xf numFmtId="193" fontId="15" fillId="3" borderId="34" xfId="0" applyNumberFormat="1" applyFont="1" applyFill="1" applyBorder="1" applyAlignment="1">
      <alignment horizontal="center" vertical="center"/>
    </xf>
    <xf numFmtId="193" fontId="15" fillId="3" borderId="35" xfId="0" applyNumberFormat="1" applyFont="1" applyFill="1" applyBorder="1" applyAlignment="1">
      <alignment horizontal="center" vertical="center"/>
    </xf>
    <xf numFmtId="0" fontId="0" fillId="0" borderId="13" xfId="0" applyBorder="1"/>
    <xf numFmtId="0" fontId="0" fillId="0" borderId="14" xfId="0" applyBorder="1"/>
    <xf numFmtId="0" fontId="70" fillId="47" borderId="53" xfId="0" applyFont="1" applyFill="1" applyBorder="1" applyAlignment="1">
      <alignment vertical="center" wrapText="1"/>
    </xf>
    <xf numFmtId="0" fontId="70" fillId="47" borderId="53" xfId="0" applyFont="1" applyFill="1" applyBorder="1" applyAlignment="1">
      <alignment horizontal="center" vertical="center" wrapText="1"/>
    </xf>
    <xf numFmtId="0" fontId="70" fillId="47" borderId="53" xfId="0" applyFont="1" applyFill="1" applyBorder="1" applyAlignment="1">
      <alignment horizontal="right" vertical="center" wrapText="1"/>
    </xf>
    <xf numFmtId="0" fontId="70" fillId="47" borderId="53" xfId="0" applyFont="1" applyFill="1" applyBorder="1" applyAlignment="1">
      <alignment vertical="center"/>
    </xf>
    <xf numFmtId="0" fontId="71" fillId="47" borderId="53" xfId="1276" applyFill="1" applyBorder="1" applyAlignment="1">
      <alignment vertical="center"/>
    </xf>
    <xf numFmtId="0" fontId="13" fillId="0" borderId="4" xfId="0" applyFont="1" applyFill="1" applyBorder="1" applyAlignment="1">
      <alignment horizontal="center"/>
    </xf>
    <xf numFmtId="0" fontId="13" fillId="0" borderId="4" xfId="0" applyFont="1" applyFill="1" applyBorder="1" applyAlignment="1">
      <alignment wrapText="1"/>
    </xf>
    <xf numFmtId="0" fontId="72" fillId="0" borderId="4" xfId="0" applyFont="1" applyFill="1" applyBorder="1" applyAlignment="1">
      <alignment horizontal="right" vertical="center" wrapText="1"/>
    </xf>
    <xf numFmtId="2" fontId="13" fillId="0" borderId="4" xfId="0" applyNumberFormat="1" applyFont="1" applyFill="1" applyBorder="1"/>
    <xf numFmtId="0" fontId="72" fillId="0" borderId="4" xfId="0" applyFont="1" applyFill="1" applyBorder="1" applyAlignment="1">
      <alignment vertical="center"/>
    </xf>
    <xf numFmtId="0" fontId="72" fillId="0" borderId="4" xfId="0" applyFont="1" applyFill="1" applyBorder="1" applyAlignment="1">
      <alignment vertical="center" wrapText="1"/>
    </xf>
    <xf numFmtId="0" fontId="72" fillId="0" borderId="4" xfId="0" applyFont="1" applyFill="1" applyBorder="1" applyAlignment="1">
      <alignment horizontal="center" vertical="center" wrapText="1"/>
    </xf>
    <xf numFmtId="0" fontId="72" fillId="0" borderId="31" xfId="0" applyFont="1" applyFill="1" applyBorder="1" applyAlignment="1">
      <alignment horizontal="right" vertical="center" wrapText="1"/>
    </xf>
    <xf numFmtId="0" fontId="13" fillId="0" borderId="0" xfId="653"/>
    <xf numFmtId="0" fontId="13" fillId="0" borderId="0" xfId="653" applyBorder="1"/>
    <xf numFmtId="0" fontId="78" fillId="0" borderId="0" xfId="1280" applyFont="1" applyBorder="1" applyAlignment="1">
      <alignment horizontal="center" vertical="center" wrapText="1"/>
    </xf>
    <xf numFmtId="0" fontId="7" fillId="0" borderId="0" xfId="1280"/>
    <xf numFmtId="0" fontId="7" fillId="0" borderId="0" xfId="1280" applyBorder="1"/>
    <xf numFmtId="0" fontId="79" fillId="0" borderId="0" xfId="1280" applyFont="1" applyBorder="1" applyAlignment="1">
      <alignment wrapText="1"/>
    </xf>
    <xf numFmtId="0" fontId="79" fillId="0" borderId="0" xfId="1280" applyFont="1" applyBorder="1"/>
    <xf numFmtId="0" fontId="83" fillId="0" borderId="0" xfId="1280" applyFont="1" applyFill="1" applyBorder="1" applyAlignment="1">
      <alignment horizontal="left" vertical="center" indent="1"/>
    </xf>
    <xf numFmtId="44" fontId="83" fillId="0" borderId="0" xfId="1281" applyFont="1" applyFill="1" applyBorder="1" applyAlignment="1">
      <alignment horizontal="center" vertical="center" wrapText="1"/>
    </xf>
    <xf numFmtId="0" fontId="17" fillId="0" borderId="0" xfId="1280" applyFont="1" applyFill="1" applyBorder="1" applyAlignment="1">
      <alignment horizontal="center" vertical="center"/>
    </xf>
    <xf numFmtId="0" fontId="17" fillId="0" borderId="0" xfId="1280" applyFont="1" applyFill="1" applyBorder="1" applyAlignment="1">
      <alignment horizontal="justify" vertical="top" wrapText="1"/>
    </xf>
    <xf numFmtId="0" fontId="17" fillId="0" borderId="0" xfId="1280" applyFont="1" applyFill="1" applyBorder="1" applyAlignment="1">
      <alignment horizontal="center"/>
    </xf>
    <xf numFmtId="2" fontId="17" fillId="0" borderId="0" xfId="1280" applyNumberFormat="1" applyFont="1" applyFill="1" applyBorder="1" applyAlignment="1">
      <alignment horizontal="center" vertical="center" wrapText="1"/>
    </xf>
    <xf numFmtId="44" fontId="13" fillId="0" borderId="0" xfId="1281" applyFont="1" applyFill="1" applyBorder="1" applyAlignment="1"/>
    <xf numFmtId="0" fontId="84" fillId="0" borderId="0" xfId="1280" applyFont="1" applyBorder="1" applyAlignment="1">
      <alignment horizontal="justify" vertical="center"/>
    </xf>
    <xf numFmtId="0" fontId="80" fillId="0" borderId="0" xfId="1280" applyFont="1" applyBorder="1" applyAlignment="1">
      <alignment horizontal="justify" vertical="center"/>
    </xf>
    <xf numFmtId="0" fontId="80" fillId="0" borderId="0" xfId="1280" applyFont="1" applyBorder="1" applyAlignment="1">
      <alignment horizontal="center" vertical="center"/>
    </xf>
    <xf numFmtId="0" fontId="80" fillId="0" borderId="0" xfId="1280" applyFont="1" applyBorder="1" applyAlignment="1">
      <alignment wrapText="1"/>
    </xf>
    <xf numFmtId="0" fontId="7" fillId="0" borderId="0" xfId="1280" applyBorder="1" applyAlignment="1">
      <alignment horizontal="center"/>
    </xf>
    <xf numFmtId="0" fontId="79" fillId="0" borderId="0" xfId="1280" applyFont="1" applyBorder="1" applyAlignment="1">
      <alignment horizontal="center"/>
    </xf>
    <xf numFmtId="0" fontId="80" fillId="0" borderId="0" xfId="1280" applyFont="1" applyBorder="1"/>
    <xf numFmtId="0" fontId="85" fillId="0" borderId="0" xfId="1280" applyFont="1" applyBorder="1" applyAlignment="1">
      <alignment vertical="center"/>
    </xf>
    <xf numFmtId="0" fontId="86" fillId="0" borderId="0" xfId="1280" applyFont="1" applyBorder="1" applyAlignment="1">
      <alignment horizontal="justify" vertical="center"/>
    </xf>
    <xf numFmtId="0" fontId="87" fillId="0" borderId="0" xfId="1280" applyFont="1" applyBorder="1" applyAlignment="1">
      <alignment horizontal="left" vertical="center"/>
    </xf>
    <xf numFmtId="0" fontId="81" fillId="0" borderId="0" xfId="1280" applyFont="1" applyBorder="1" applyAlignment="1">
      <alignment horizontal="justify" vertical="center"/>
    </xf>
    <xf numFmtId="0" fontId="86" fillId="0" borderId="0" xfId="1280" applyFont="1" applyBorder="1" applyAlignment="1">
      <alignment vertical="center"/>
    </xf>
    <xf numFmtId="0" fontId="88" fillId="0" borderId="0" xfId="1280" applyFont="1" applyBorder="1" applyAlignment="1">
      <alignment horizontal="justify" vertical="center"/>
    </xf>
    <xf numFmtId="0" fontId="87" fillId="0" borderId="0" xfId="1280" applyFont="1" applyBorder="1" applyAlignment="1">
      <alignment horizontal="left" vertical="center" wrapText="1" indent="10"/>
    </xf>
    <xf numFmtId="4" fontId="79" fillId="0" borderId="0" xfId="1280" applyNumberFormat="1" applyFont="1" applyBorder="1" applyAlignment="1">
      <alignment horizontal="center" vertical="center"/>
    </xf>
    <xf numFmtId="0" fontId="79" fillId="0" borderId="0" xfId="1280" applyFont="1" applyFill="1" applyBorder="1" applyAlignment="1">
      <alignment horizontal="center" vertical="center" wrapText="1"/>
    </xf>
    <xf numFmtId="0" fontId="79" fillId="0" borderId="0" xfId="1280" applyFont="1" applyBorder="1" applyAlignment="1">
      <alignment horizontal="center" vertical="center"/>
    </xf>
    <xf numFmtId="2" fontId="79" fillId="0" borderId="0" xfId="1280" applyNumberFormat="1" applyFont="1" applyBorder="1" applyAlignment="1">
      <alignment horizontal="center" vertical="center"/>
    </xf>
    <xf numFmtId="0" fontId="90" fillId="0" borderId="4" xfId="1280" applyFont="1" applyBorder="1" applyAlignment="1">
      <alignment horizontal="center" vertical="center" wrapText="1"/>
    </xf>
    <xf numFmtId="0" fontId="12" fillId="0" borderId="4" xfId="1280" applyFont="1" applyBorder="1" applyAlignment="1">
      <alignment horizontal="center" vertical="center" wrapText="1"/>
    </xf>
    <xf numFmtId="195" fontId="90" fillId="0" borderId="4" xfId="1280" applyNumberFormat="1" applyFont="1" applyFill="1" applyBorder="1" applyAlignment="1">
      <alignment horizontal="center" vertical="center" wrapText="1"/>
    </xf>
    <xf numFmtId="0" fontId="82" fillId="0" borderId="0" xfId="1280" applyFont="1" applyBorder="1" applyAlignment="1">
      <alignment vertical="top" wrapText="1"/>
    </xf>
    <xf numFmtId="0" fontId="10" fillId="2" borderId="27" xfId="0" applyFont="1" applyFill="1" applyBorder="1" applyAlignment="1">
      <alignment horizontal="center" vertical="center" wrapText="1"/>
    </xf>
    <xf numFmtId="0" fontId="14" fillId="0" borderId="4" xfId="0" applyFont="1" applyBorder="1" applyAlignment="1">
      <alignment horizontal="center" vertical="center"/>
    </xf>
    <xf numFmtId="0" fontId="90" fillId="0" borderId="4" xfId="1280" applyFont="1" applyBorder="1" applyAlignment="1">
      <alignment horizontal="left" vertical="center" wrapText="1"/>
    </xf>
    <xf numFmtId="195" fontId="90" fillId="0" borderId="4" xfId="1280" applyNumberFormat="1" applyFont="1" applyBorder="1" applyAlignment="1">
      <alignment horizontal="center" vertical="center" wrapText="1"/>
    </xf>
    <xf numFmtId="0" fontId="14" fillId="0" borderId="4" xfId="0" applyFont="1" applyBorder="1" applyAlignment="1">
      <alignment horizontal="left" vertical="center" wrapText="1"/>
    </xf>
    <xf numFmtId="0" fontId="90" fillId="48" borderId="8" xfId="1280" applyFont="1" applyFill="1" applyBorder="1" applyAlignment="1">
      <alignment horizontal="center" vertical="center" wrapText="1"/>
    </xf>
    <xf numFmtId="0" fontId="14" fillId="0" borderId="4" xfId="0" applyFont="1" applyBorder="1" applyAlignment="1">
      <alignment horizontal="left" wrapText="1"/>
    </xf>
    <xf numFmtId="195" fontId="90" fillId="48" borderId="9" xfId="1280" applyNumberFormat="1" applyFont="1" applyFill="1" applyBorder="1" applyAlignment="1">
      <alignment horizontal="center" vertical="center" wrapText="1"/>
    </xf>
    <xf numFmtId="195" fontId="91" fillId="48" borderId="0" xfId="1280" applyNumberFormat="1" applyFont="1" applyFill="1" applyBorder="1" applyAlignment="1">
      <alignment horizontal="center" vertical="center"/>
    </xf>
    <xf numFmtId="195" fontId="79" fillId="0" borderId="0" xfId="1280" applyNumberFormat="1" applyFont="1" applyBorder="1"/>
    <xf numFmtId="0" fontId="10" fillId="48" borderId="48" xfId="0" applyFont="1" applyFill="1" applyBorder="1" applyAlignment="1">
      <alignment vertical="center" wrapText="1"/>
    </xf>
    <xf numFmtId="0" fontId="10" fillId="48" borderId="50" xfId="0" applyFont="1" applyFill="1" applyBorder="1" applyAlignment="1">
      <alignment vertical="center" wrapText="1"/>
    </xf>
    <xf numFmtId="196" fontId="91" fillId="50" borderId="35" xfId="1280" applyNumberFormat="1" applyFont="1" applyFill="1" applyBorder="1" applyAlignment="1">
      <alignment horizontal="center" vertical="center" wrapText="1"/>
    </xf>
    <xf numFmtId="195" fontId="79" fillId="0" borderId="0" xfId="1280" applyNumberFormat="1" applyFont="1" applyBorder="1" applyAlignment="1">
      <alignment horizontal="center" vertical="center"/>
    </xf>
    <xf numFmtId="0" fontId="14" fillId="48" borderId="4" xfId="0" applyFont="1" applyFill="1" applyBorder="1" applyAlignment="1">
      <alignment horizontal="center" vertical="center"/>
    </xf>
    <xf numFmtId="2" fontId="90" fillId="48" borderId="4" xfId="1280" applyNumberFormat="1" applyFont="1" applyFill="1" applyBorder="1" applyAlignment="1">
      <alignment horizontal="center" vertical="center" wrapText="1"/>
    </xf>
    <xf numFmtId="0" fontId="90" fillId="48" borderId="4" xfId="1280" applyFont="1" applyFill="1" applyBorder="1" applyAlignment="1">
      <alignment horizontal="center" vertical="center" wrapText="1"/>
    </xf>
    <xf numFmtId="0" fontId="89" fillId="0" borderId="0" xfId="1280" applyFont="1" applyBorder="1"/>
    <xf numFmtId="196" fontId="7" fillId="0" borderId="0" xfId="1280" applyNumberFormat="1" applyBorder="1"/>
    <xf numFmtId="2" fontId="90" fillId="48" borderId="4" xfId="1280" applyNumberFormat="1" applyFont="1" applyFill="1" applyBorder="1" applyAlignment="1">
      <alignment horizontal="center" vertical="center"/>
    </xf>
    <xf numFmtId="195" fontId="78" fillId="0" borderId="0" xfId="1280" applyNumberFormat="1" applyFont="1" applyBorder="1" applyAlignment="1">
      <alignment horizontal="center" vertical="center" wrapText="1"/>
    </xf>
    <xf numFmtId="196" fontId="79" fillId="0" borderId="0" xfId="1280" applyNumberFormat="1" applyFont="1" applyBorder="1"/>
    <xf numFmtId="196" fontId="7" fillId="0" borderId="0" xfId="1280" applyNumberFormat="1"/>
    <xf numFmtId="196" fontId="13" fillId="0" borderId="0" xfId="1281" applyNumberFormat="1" applyFont="1" applyFill="1" applyBorder="1" applyAlignment="1">
      <alignment horizontal="center" vertical="center" wrapText="1"/>
    </xf>
    <xf numFmtId="0" fontId="14" fillId="0" borderId="4" xfId="0" applyFont="1" applyBorder="1" applyAlignment="1">
      <alignment horizontal="left" vertical="center"/>
    </xf>
    <xf numFmtId="195" fontId="90" fillId="0" borderId="9" xfId="1280" applyNumberFormat="1" applyFont="1" applyBorder="1" applyAlignment="1">
      <alignment horizontal="center" vertical="center" wrapText="1"/>
    </xf>
    <xf numFmtId="195" fontId="7" fillId="0" borderId="0" xfId="1280" applyNumberFormat="1"/>
    <xf numFmtId="195" fontId="91" fillId="50" borderId="12" xfId="1280" applyNumberFormat="1" applyFont="1" applyFill="1" applyBorder="1" applyAlignment="1">
      <alignment horizontal="center" vertical="center" wrapText="1"/>
    </xf>
    <xf numFmtId="0" fontId="14" fillId="0" borderId="4" xfId="0" applyFont="1" applyBorder="1" applyAlignment="1">
      <alignment wrapText="1"/>
    </xf>
    <xf numFmtId="0" fontId="90" fillId="0" borderId="8" xfId="1280" applyFont="1" applyBorder="1" applyAlignment="1">
      <alignment horizontal="center" vertical="center" wrapText="1"/>
    </xf>
    <xf numFmtId="195" fontId="90" fillId="48" borderId="9" xfId="1280" applyNumberFormat="1" applyFont="1" applyFill="1" applyBorder="1" applyAlignment="1">
      <alignment horizontal="center" vertical="center"/>
    </xf>
    <xf numFmtId="196" fontId="90" fillId="0" borderId="14" xfId="1280" applyNumberFormat="1" applyFont="1" applyBorder="1" applyAlignment="1">
      <alignment horizontal="center" vertical="center" wrapText="1"/>
    </xf>
    <xf numFmtId="196" fontId="90" fillId="0" borderId="44" xfId="1280" applyNumberFormat="1" applyFont="1" applyBorder="1" applyAlignment="1">
      <alignment horizontal="center" vertical="center" wrapText="1"/>
    </xf>
    <xf numFmtId="0" fontId="91" fillId="50" borderId="48" xfId="1280" applyFont="1" applyFill="1" applyBorder="1" applyAlignment="1">
      <alignment horizontal="center" vertical="center" wrapText="1"/>
    </xf>
    <xf numFmtId="0" fontId="90" fillId="48" borderId="4" xfId="1280" applyFont="1" applyFill="1" applyBorder="1" applyAlignment="1">
      <alignment horizontal="center" vertical="center"/>
    </xf>
    <xf numFmtId="195" fontId="90" fillId="48" borderId="4" xfId="1280" applyNumberFormat="1" applyFont="1" applyFill="1" applyBorder="1" applyAlignment="1">
      <alignment horizontal="center" vertical="center" wrapText="1"/>
    </xf>
    <xf numFmtId="0" fontId="14" fillId="48" borderId="4" xfId="0" applyFont="1" applyFill="1" applyBorder="1" applyAlignment="1">
      <alignment horizontal="left" wrapText="1"/>
    </xf>
    <xf numFmtId="0" fontId="14" fillId="48" borderId="4" xfId="0" applyFont="1" applyFill="1" applyBorder="1" applyAlignment="1">
      <alignment horizontal="left" vertical="center" wrapText="1"/>
    </xf>
    <xf numFmtId="195" fontId="90" fillId="48" borderId="4" xfId="1280" applyNumberFormat="1" applyFont="1" applyFill="1" applyBorder="1" applyAlignment="1">
      <alignment horizontal="center" vertical="center"/>
    </xf>
    <xf numFmtId="0" fontId="5" fillId="48" borderId="4" xfId="1280" applyFont="1" applyFill="1" applyBorder="1" applyAlignment="1">
      <alignment horizontal="center" vertical="center"/>
    </xf>
    <xf numFmtId="0" fontId="7" fillId="0" borderId="4" xfId="1280" applyBorder="1"/>
    <xf numFmtId="0" fontId="10" fillId="0" borderId="4" xfId="0" applyFont="1" applyBorder="1" applyAlignment="1">
      <alignment vertical="center" wrapText="1"/>
    </xf>
    <xf numFmtId="0" fontId="76" fillId="0" borderId="4" xfId="0" applyFont="1" applyBorder="1" applyAlignment="1">
      <alignment horizontal="center" vertical="center" wrapText="1"/>
    </xf>
    <xf numFmtId="0" fontId="15" fillId="0" borderId="4" xfId="655" applyFont="1" applyFill="1" applyBorder="1" applyAlignment="1">
      <alignment vertical="top"/>
    </xf>
    <xf numFmtId="0" fontId="10" fillId="2" borderId="4" xfId="0" applyFont="1" applyFill="1" applyBorder="1" applyAlignment="1">
      <alignment horizontal="center" vertical="center" wrapText="1"/>
    </xf>
    <xf numFmtId="0" fontId="7" fillId="0" borderId="8" xfId="1280" applyBorder="1"/>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90" fillId="48" borderId="36" xfId="1280" applyFont="1" applyFill="1" applyBorder="1" applyAlignment="1">
      <alignment horizontal="center" vertical="center" wrapText="1"/>
    </xf>
    <xf numFmtId="0" fontId="90" fillId="48" borderId="61" xfId="1280" applyFont="1" applyFill="1" applyBorder="1" applyAlignment="1">
      <alignment horizontal="left" vertical="center" wrapText="1"/>
    </xf>
    <xf numFmtId="0" fontId="90" fillId="48" borderId="62" xfId="1280" applyFont="1" applyFill="1" applyBorder="1" applyAlignment="1">
      <alignment horizontal="left" vertical="center" wrapText="1"/>
    </xf>
    <xf numFmtId="0" fontId="90" fillId="48" borderId="72" xfId="1280" applyFont="1" applyFill="1" applyBorder="1" applyAlignment="1">
      <alignment horizontal="left" vertical="center" wrapText="1"/>
    </xf>
    <xf numFmtId="0" fontId="14" fillId="0" borderId="8" xfId="0" applyFont="1" applyBorder="1" applyAlignment="1">
      <alignment horizontal="center" vertical="center"/>
    </xf>
    <xf numFmtId="2" fontId="14" fillId="0" borderId="4" xfId="0" applyNumberFormat="1" applyFont="1" applyBorder="1" applyAlignment="1">
      <alignment horizontal="center" vertical="center"/>
    </xf>
    <xf numFmtId="0" fontId="14" fillId="0" borderId="9" xfId="0" applyFont="1" applyBorder="1" applyAlignment="1">
      <alignment horizontal="center" vertical="center"/>
    </xf>
    <xf numFmtId="2" fontId="14" fillId="0" borderId="9" xfId="0" applyNumberFormat="1" applyFont="1" applyBorder="1" applyAlignment="1">
      <alignment horizontal="center" vertical="center"/>
    </xf>
    <xf numFmtId="0" fontId="77" fillId="4" borderId="35" xfId="1280" applyFont="1" applyFill="1" applyBorder="1" applyAlignment="1">
      <alignment horizontal="center"/>
    </xf>
    <xf numFmtId="2" fontId="90" fillId="0" borderId="4" xfId="1280" applyNumberFormat="1" applyFont="1" applyBorder="1" applyAlignment="1">
      <alignment horizontal="center" vertical="center" wrapText="1"/>
    </xf>
    <xf numFmtId="0" fontId="91" fillId="48" borderId="10" xfId="1280" applyFont="1" applyFill="1" applyBorder="1" applyAlignment="1">
      <alignment vertical="center" wrapText="1"/>
    </xf>
    <xf numFmtId="0" fontId="91" fillId="48" borderId="11" xfId="1280" applyFont="1" applyFill="1" applyBorder="1" applyAlignment="1">
      <alignment vertical="center" wrapText="1"/>
    </xf>
    <xf numFmtId="196" fontId="91" fillId="50" borderId="12" xfId="1280" applyNumberFormat="1" applyFont="1" applyFill="1" applyBorder="1" applyAlignment="1">
      <alignment horizontal="center" vertical="center" wrapText="1"/>
    </xf>
    <xf numFmtId="0" fontId="7" fillId="48" borderId="10" xfId="1280" applyFill="1" applyBorder="1" applyAlignment="1"/>
    <xf numFmtId="0" fontId="7" fillId="48" borderId="11" xfId="1280" applyFill="1" applyBorder="1" applyAlignment="1"/>
    <xf numFmtId="195" fontId="14" fillId="48" borderId="9" xfId="1281" applyNumberFormat="1" applyFont="1" applyFill="1" applyBorder="1" applyAlignment="1">
      <alignment horizontal="center" vertical="center" wrapText="1"/>
    </xf>
    <xf numFmtId="0" fontId="7" fillId="0" borderId="48" xfId="1280" applyBorder="1" applyAlignment="1">
      <alignment horizontal="center"/>
    </xf>
    <xf numFmtId="0" fontId="7" fillId="0" borderId="50" xfId="1280" applyBorder="1" applyAlignment="1">
      <alignment horizontal="center"/>
    </xf>
    <xf numFmtId="0" fontId="7" fillId="0" borderId="68" xfId="1280" applyBorder="1" applyAlignment="1">
      <alignment horizontal="center"/>
    </xf>
    <xf numFmtId="0" fontId="90" fillId="48" borderId="4" xfId="1280" applyFont="1" applyFill="1" applyBorder="1" applyAlignment="1">
      <alignment horizontal="left" vertical="center" wrapText="1"/>
    </xf>
    <xf numFmtId="0" fontId="91" fillId="48" borderId="8" xfId="1280" applyFont="1" applyFill="1" applyBorder="1" applyAlignment="1">
      <alignment horizontal="center" vertical="center" wrapText="1"/>
    </xf>
    <xf numFmtId="0" fontId="93" fillId="0" borderId="0" xfId="1284" applyFont="1"/>
    <xf numFmtId="0" fontId="93" fillId="0" borderId="4" xfId="1284" applyFont="1" applyBorder="1"/>
    <xf numFmtId="0" fontId="95" fillId="4" borderId="9" xfId="1284" applyNumberFormat="1" applyFont="1" applyFill="1" applyBorder="1" applyAlignment="1" applyProtection="1">
      <alignment horizontal="centerContinuous" vertical="center"/>
      <protection locked="0"/>
    </xf>
    <xf numFmtId="0" fontId="93" fillId="0" borderId="0" xfId="1284" applyFont="1" applyBorder="1"/>
    <xf numFmtId="43" fontId="93" fillId="0" borderId="0" xfId="1284" applyNumberFormat="1" applyFont="1" applyBorder="1"/>
    <xf numFmtId="49" fontId="95" fillId="51" borderId="4" xfId="1284" applyNumberFormat="1" applyFont="1" applyFill="1" applyBorder="1" applyAlignment="1">
      <alignment horizontal="center" vertical="center"/>
    </xf>
    <xf numFmtId="0" fontId="93" fillId="0" borderId="4" xfId="1284" applyFont="1" applyFill="1" applyBorder="1" applyAlignment="1">
      <alignment horizontal="center"/>
    </xf>
    <xf numFmtId="187" fontId="79" fillId="0" borderId="4" xfId="1285" applyNumberFormat="1" applyFont="1" applyFill="1" applyBorder="1" applyAlignment="1">
      <alignment horizontal="center"/>
    </xf>
    <xf numFmtId="187" fontId="79" fillId="48" borderId="4" xfId="1285" applyNumberFormat="1" applyFont="1" applyFill="1" applyBorder="1" applyAlignment="1">
      <alignment horizontal="center"/>
    </xf>
    <xf numFmtId="187" fontId="79" fillId="48" borderId="9" xfId="1285" applyNumberFormat="1" applyFont="1" applyFill="1" applyBorder="1" applyAlignment="1">
      <alignment horizontal="center"/>
    </xf>
    <xf numFmtId="10" fontId="93" fillId="0" borderId="0" xfId="1287" applyNumberFormat="1" applyFont="1" applyBorder="1"/>
    <xf numFmtId="10" fontId="93" fillId="0" borderId="0" xfId="1284" applyNumberFormat="1" applyFont="1"/>
    <xf numFmtId="7" fontId="79" fillId="0" borderId="4" xfId="1288" applyNumberFormat="1" applyFont="1" applyFill="1" applyBorder="1" applyAlignment="1">
      <alignment horizontal="center" vertical="center" wrapText="1"/>
    </xf>
    <xf numFmtId="7" fontId="79" fillId="0" borderId="4" xfId="1288" applyNumberFormat="1" applyFont="1" applyFill="1" applyBorder="1" applyAlignment="1">
      <alignment horizontal="center"/>
    </xf>
    <xf numFmtId="43" fontId="93" fillId="0" borderId="4" xfId="1288" applyFont="1" applyFill="1" applyBorder="1" applyAlignment="1">
      <alignment horizontal="center"/>
    </xf>
    <xf numFmtId="195" fontId="93" fillId="4" borderId="9" xfId="1284" applyNumberFormat="1" applyFont="1" applyFill="1" applyBorder="1" applyAlignment="1">
      <alignment horizontal="center"/>
    </xf>
    <xf numFmtId="164" fontId="93" fillId="0" borderId="0" xfId="1284" applyNumberFormat="1" applyFont="1" applyBorder="1"/>
    <xf numFmtId="181" fontId="93" fillId="0" borderId="0" xfId="1284" applyNumberFormat="1" applyFont="1"/>
    <xf numFmtId="43" fontId="93" fillId="0" borderId="0" xfId="1284" applyNumberFormat="1" applyFont="1"/>
    <xf numFmtId="187" fontId="101" fillId="48" borderId="4" xfId="1285" applyNumberFormat="1" applyFont="1" applyFill="1" applyBorder="1" applyAlignment="1">
      <alignment horizontal="center"/>
    </xf>
    <xf numFmtId="10" fontId="93" fillId="48" borderId="4" xfId="1285" applyNumberFormat="1" applyFont="1" applyFill="1" applyBorder="1" applyAlignment="1">
      <alignment horizontal="center"/>
    </xf>
    <xf numFmtId="10" fontId="93" fillId="48" borderId="9" xfId="1285" applyNumberFormat="1" applyFont="1" applyFill="1" applyBorder="1" applyAlignment="1">
      <alignment horizontal="center"/>
    </xf>
    <xf numFmtId="195" fontId="102" fillId="4" borderId="9" xfId="1284" applyNumberFormat="1" applyFont="1" applyFill="1" applyBorder="1" applyAlignment="1">
      <alignment horizontal="center"/>
    </xf>
    <xf numFmtId="187" fontId="100" fillId="0" borderId="4" xfId="1285" applyNumberFormat="1" applyFont="1" applyFill="1" applyBorder="1" applyAlignment="1">
      <alignment horizontal="center"/>
    </xf>
    <xf numFmtId="10" fontId="79" fillId="0" borderId="4" xfId="1285" applyNumberFormat="1" applyFont="1" applyFill="1" applyBorder="1" applyAlignment="1">
      <alignment horizontal="center"/>
    </xf>
    <xf numFmtId="10" fontId="93" fillId="0" borderId="4" xfId="1285" applyNumberFormat="1" applyFont="1" applyFill="1" applyBorder="1" applyAlignment="1">
      <alignment horizontal="center"/>
    </xf>
    <xf numFmtId="197" fontId="93" fillId="0" borderId="0" xfId="1284" applyNumberFormat="1" applyFont="1"/>
    <xf numFmtId="0" fontId="100" fillId="0" borderId="4" xfId="1285" applyFont="1" applyFill="1" applyBorder="1" applyAlignment="1"/>
    <xf numFmtId="198" fontId="93" fillId="0" borderId="0" xfId="1284" applyNumberFormat="1" applyFont="1"/>
    <xf numFmtId="43" fontId="100" fillId="0" borderId="4" xfId="1288" applyFont="1" applyFill="1" applyBorder="1" applyAlignment="1">
      <alignment horizontal="center"/>
    </xf>
    <xf numFmtId="199" fontId="93" fillId="0" borderId="0" xfId="1284" applyNumberFormat="1" applyFont="1"/>
    <xf numFmtId="10" fontId="100" fillId="0" borderId="4" xfId="1285" applyNumberFormat="1" applyFont="1" applyFill="1" applyBorder="1" applyAlignment="1">
      <alignment horizontal="center"/>
    </xf>
    <xf numFmtId="0" fontId="79" fillId="52" borderId="4" xfId="1285" applyFont="1" applyFill="1" applyBorder="1" applyAlignment="1"/>
    <xf numFmtId="10" fontId="79" fillId="52" borderId="4" xfId="1285" applyNumberFormat="1" applyFont="1" applyFill="1" applyBorder="1" applyAlignment="1">
      <alignment horizontal="center"/>
    </xf>
    <xf numFmtId="7" fontId="93" fillId="4" borderId="9" xfId="1288" applyNumberFormat="1" applyFont="1" applyFill="1" applyBorder="1" applyAlignment="1">
      <alignment horizontal="center"/>
    </xf>
    <xf numFmtId="187" fontId="79" fillId="0" borderId="4" xfId="1288" applyNumberFormat="1" applyFont="1" applyFill="1" applyBorder="1" applyAlignment="1">
      <alignment horizontal="center"/>
    </xf>
    <xf numFmtId="181" fontId="99" fillId="0" borderId="0" xfId="1286" applyFont="1" applyBorder="1"/>
    <xf numFmtId="43" fontId="100" fillId="52" borderId="4" xfId="1288" applyFont="1" applyFill="1" applyBorder="1" applyAlignment="1">
      <alignment horizontal="center"/>
    </xf>
    <xf numFmtId="43" fontId="79" fillId="52" borderId="4" xfId="1288" applyFont="1" applyFill="1" applyBorder="1" applyAlignment="1">
      <alignment horizontal="center"/>
    </xf>
    <xf numFmtId="43" fontId="93" fillId="52" borderId="4" xfId="1288" applyFont="1" applyFill="1" applyBorder="1" applyAlignment="1">
      <alignment horizontal="center"/>
    </xf>
    <xf numFmtId="195" fontId="103" fillId="0" borderId="4" xfId="1288" applyNumberFormat="1" applyFont="1" applyFill="1" applyBorder="1" applyAlignment="1">
      <alignment horizontal="center"/>
    </xf>
    <xf numFmtId="43" fontId="103" fillId="0" borderId="4" xfId="1288" applyFont="1" applyFill="1" applyBorder="1" applyAlignment="1">
      <alignment horizontal="center"/>
    </xf>
    <xf numFmtId="43" fontId="104" fillId="0" borderId="4" xfId="1288" applyFont="1" applyFill="1" applyBorder="1" applyAlignment="1">
      <alignment horizontal="center"/>
    </xf>
    <xf numFmtId="43" fontId="79" fillId="0" borderId="4" xfId="1288" applyFont="1" applyFill="1" applyBorder="1" applyAlignment="1">
      <alignment horizontal="center"/>
    </xf>
    <xf numFmtId="195" fontId="79" fillId="48" borderId="9" xfId="1288" applyNumberFormat="1" applyFont="1" applyFill="1" applyBorder="1" applyAlignment="1">
      <alignment horizontal="center"/>
    </xf>
    <xf numFmtId="195" fontId="4" fillId="0" borderId="4" xfId="1289" applyNumberFormat="1" applyFont="1" applyFill="1" applyBorder="1" applyAlignment="1">
      <alignment horizontal="center" vertical="center"/>
    </xf>
    <xf numFmtId="164" fontId="106" fillId="0" borderId="9" xfId="1289" applyFont="1" applyFill="1" applyBorder="1" applyAlignment="1">
      <alignment horizontal="center"/>
    </xf>
    <xf numFmtId="195" fontId="79" fillId="4" borderId="9" xfId="1288" applyNumberFormat="1" applyFont="1" applyFill="1" applyBorder="1" applyAlignment="1">
      <alignment horizontal="center" vertical="center"/>
    </xf>
    <xf numFmtId="187" fontId="93" fillId="0" borderId="0" xfId="1284" applyNumberFormat="1" applyFont="1"/>
    <xf numFmtId="4" fontId="93" fillId="0" borderId="0" xfId="1284" applyNumberFormat="1" applyFont="1"/>
    <xf numFmtId="43" fontId="93" fillId="0" borderId="0" xfId="1284" applyNumberFormat="1" applyFont="1" applyAlignment="1">
      <alignment vertical="center"/>
    </xf>
    <xf numFmtId="43" fontId="93" fillId="0" borderId="0" xfId="1284" applyNumberFormat="1" applyFont="1" applyFill="1" applyAlignment="1">
      <alignment vertical="center"/>
    </xf>
    <xf numFmtId="2" fontId="93" fillId="0" borderId="0" xfId="1284" applyNumberFormat="1" applyFont="1"/>
    <xf numFmtId="0" fontId="77" fillId="0" borderId="0" xfId="1291" applyFont="1" applyBorder="1" applyAlignment="1"/>
    <xf numFmtId="0" fontId="4" fillId="0" borderId="0" xfId="1292"/>
    <xf numFmtId="4" fontId="91" fillId="53" borderId="47" xfId="1292" applyNumberFormat="1" applyFont="1" applyFill="1" applyBorder="1" applyAlignment="1">
      <alignment horizontal="center" vertical="center" wrapText="1"/>
    </xf>
    <xf numFmtId="43" fontId="14" fillId="0" borderId="27" xfId="1293" applyFont="1" applyBorder="1" applyAlignment="1">
      <alignment horizontal="right" vertical="center"/>
    </xf>
    <xf numFmtId="0" fontId="4" fillId="0" borderId="0" xfId="1292" applyBorder="1"/>
    <xf numFmtId="43" fontId="14" fillId="0" borderId="27" xfId="1293" applyFont="1" applyFill="1" applyBorder="1" applyAlignment="1">
      <alignment horizontal="right" vertical="center"/>
    </xf>
    <xf numFmtId="0" fontId="4" fillId="0" borderId="0" xfId="1292" applyFont="1"/>
    <xf numFmtId="0" fontId="91" fillId="0" borderId="55" xfId="1292" applyFont="1" applyBorder="1" applyAlignment="1">
      <alignment vertical="center"/>
    </xf>
    <xf numFmtId="0" fontId="91" fillId="4" borderId="48" xfId="1292" applyFont="1" applyFill="1" applyBorder="1" applyAlignment="1">
      <alignment horizontal="center" vertical="center"/>
    </xf>
    <xf numFmtId="43" fontId="90" fillId="0" borderId="27" xfId="1292" applyNumberFormat="1" applyFont="1" applyBorder="1" applyAlignment="1">
      <alignment horizontal="center" vertical="center"/>
    </xf>
    <xf numFmtId="44" fontId="0" fillId="0" borderId="0" xfId="1294" applyFont="1"/>
    <xf numFmtId="0" fontId="77" fillId="0" borderId="0" xfId="1292" applyFont="1"/>
    <xf numFmtId="0" fontId="4" fillId="0" borderId="52" xfId="1291" applyBorder="1"/>
    <xf numFmtId="0" fontId="0" fillId="0" borderId="44" xfId="0" applyBorder="1"/>
    <xf numFmtId="0" fontId="4" fillId="0" borderId="13" xfId="1291" applyBorder="1"/>
    <xf numFmtId="0" fontId="10" fillId="0" borderId="14" xfId="0" applyFont="1" applyBorder="1" applyAlignment="1">
      <alignment vertical="center" wrapText="1"/>
    </xf>
    <xf numFmtId="0" fontId="4" fillId="0" borderId="51" xfId="1291" applyBorder="1"/>
    <xf numFmtId="0" fontId="10" fillId="0" borderId="45" xfId="0" applyFont="1" applyBorder="1" applyAlignment="1">
      <alignment vertical="center" wrapText="1"/>
    </xf>
    <xf numFmtId="0" fontId="109" fillId="0" borderId="48" xfId="655" applyFont="1" applyBorder="1" applyAlignment="1">
      <alignment vertical="top"/>
    </xf>
    <xf numFmtId="0" fontId="109" fillId="0" borderId="35" xfId="655" applyFont="1" applyBorder="1" applyAlignment="1">
      <alignment vertical="top"/>
    </xf>
    <xf numFmtId="0" fontId="92" fillId="0" borderId="55" xfId="0" applyFont="1" applyBorder="1" applyAlignment="1">
      <alignment vertical="center" wrapText="1"/>
    </xf>
    <xf numFmtId="0" fontId="92" fillId="0" borderId="44" xfId="0" applyFont="1" applyBorder="1" applyAlignment="1">
      <alignment vertical="center" wrapText="1"/>
    </xf>
    <xf numFmtId="0" fontId="92" fillId="0" borderId="0" xfId="0" applyFont="1" applyBorder="1" applyAlignment="1">
      <alignment vertical="center" wrapText="1"/>
    </xf>
    <xf numFmtId="0" fontId="92" fillId="0" borderId="14" xfId="0" applyFont="1" applyBorder="1" applyAlignment="1">
      <alignment vertical="center" wrapText="1"/>
    </xf>
    <xf numFmtId="0" fontId="77" fillId="4" borderId="40" xfId="1280" applyFont="1" applyFill="1" applyBorder="1" applyAlignment="1">
      <alignment horizontal="center"/>
    </xf>
    <xf numFmtId="2" fontId="90" fillId="0" borderId="4" xfId="1280" applyNumberFormat="1" applyFont="1" applyFill="1" applyBorder="1" applyAlignment="1">
      <alignment horizontal="center" vertical="center"/>
    </xf>
    <xf numFmtId="1" fontId="90" fillId="0" borderId="4" xfId="1280" applyNumberFormat="1" applyFont="1" applyFill="1" applyBorder="1" applyAlignment="1">
      <alignment horizontal="center" vertical="center"/>
    </xf>
    <xf numFmtId="1" fontId="90" fillId="0" borderId="4" xfId="1280" applyNumberFormat="1" applyFont="1" applyFill="1" applyBorder="1" applyAlignment="1">
      <alignment horizontal="center" vertical="center" wrapText="1"/>
    </xf>
    <xf numFmtId="2" fontId="14" fillId="0" borderId="4" xfId="0" applyNumberFormat="1" applyFont="1" applyFill="1" applyBorder="1" applyAlignment="1">
      <alignment horizontal="center" vertical="center"/>
    </xf>
    <xf numFmtId="0" fontId="14" fillId="0" borderId="4" xfId="0" applyFont="1" applyFill="1" applyBorder="1" applyAlignment="1">
      <alignment horizontal="center" vertical="center" wrapText="1"/>
    </xf>
    <xf numFmtId="0" fontId="94" fillId="0" borderId="40" xfId="1284" applyNumberFormat="1" applyFont="1" applyBorder="1" applyAlignment="1" applyProtection="1">
      <protection locked="0"/>
    </xf>
    <xf numFmtId="0" fontId="92" fillId="0" borderId="45" xfId="0" applyFont="1" applyBorder="1" applyAlignment="1">
      <alignment vertical="center" wrapText="1"/>
    </xf>
    <xf numFmtId="0" fontId="92" fillId="0" borderId="52" xfId="0" applyFont="1" applyBorder="1" applyAlignment="1">
      <alignment vertical="center" wrapText="1"/>
    </xf>
    <xf numFmtId="0" fontId="92" fillId="0" borderId="13" xfId="0" applyFont="1" applyBorder="1" applyAlignment="1">
      <alignment vertical="center" wrapText="1"/>
    </xf>
    <xf numFmtId="0" fontId="92" fillId="0" borderId="51" xfId="0" applyFont="1" applyBorder="1" applyAlignment="1">
      <alignment vertical="center" wrapText="1"/>
    </xf>
    <xf numFmtId="0" fontId="92" fillId="0" borderId="67" xfId="0" applyFont="1" applyBorder="1" applyAlignment="1">
      <alignment vertical="center" wrapText="1"/>
    </xf>
    <xf numFmtId="43" fontId="93" fillId="0" borderId="9" xfId="1288" applyFont="1" applyFill="1" applyBorder="1" applyAlignment="1">
      <alignment horizontal="center"/>
    </xf>
    <xf numFmtId="10" fontId="101" fillId="0" borderId="9" xfId="1285" applyNumberFormat="1" applyFont="1" applyFill="1" applyBorder="1" applyAlignment="1">
      <alignment horizontal="center"/>
    </xf>
    <xf numFmtId="195" fontId="91" fillId="50" borderId="35" xfId="1280" applyNumberFormat="1" applyFont="1" applyFill="1" applyBorder="1" applyAlignment="1">
      <alignment horizontal="center" vertical="center"/>
    </xf>
    <xf numFmtId="0" fontId="77" fillId="0" borderId="1" xfId="1280" applyFont="1" applyBorder="1"/>
    <xf numFmtId="0" fontId="77" fillId="0" borderId="2" xfId="1280" applyFont="1" applyBorder="1"/>
    <xf numFmtId="0" fontId="10" fillId="0" borderId="2" xfId="0" applyFont="1" applyBorder="1" applyAlignment="1">
      <alignment vertical="center" wrapText="1"/>
    </xf>
    <xf numFmtId="0" fontId="76" fillId="0" borderId="2" xfId="0" applyFont="1" applyBorder="1" applyAlignment="1">
      <alignment horizontal="center" vertical="center" wrapText="1"/>
    </xf>
    <xf numFmtId="0" fontId="15" fillId="0" borderId="2" xfId="655" applyFont="1" applyFill="1" applyBorder="1" applyAlignment="1">
      <alignment vertical="top"/>
    </xf>
    <xf numFmtId="0" fontId="77" fillId="4" borderId="3" xfId="1280" applyFont="1" applyFill="1" applyBorder="1" applyAlignment="1">
      <alignment horizontal="center"/>
    </xf>
    <xf numFmtId="195" fontId="91" fillId="50" borderId="47" xfId="1280" applyNumberFormat="1" applyFont="1" applyFill="1" applyBorder="1" applyAlignment="1">
      <alignment horizontal="center" vertical="center" wrapText="1"/>
    </xf>
    <xf numFmtId="0" fontId="14" fillId="0" borderId="0" xfId="0" applyFont="1" applyBorder="1" applyAlignment="1">
      <alignment horizontal="center" vertical="center"/>
    </xf>
    <xf numFmtId="0" fontId="14" fillId="0" borderId="0" xfId="0" applyFont="1" applyBorder="1" applyAlignment="1">
      <alignment horizontal="left" vertical="center" wrapText="1"/>
    </xf>
    <xf numFmtId="0" fontId="90" fillId="48" borderId="10" xfId="1280" applyFont="1" applyFill="1" applyBorder="1" applyAlignment="1">
      <alignment horizontal="center" vertical="center" wrapText="1"/>
    </xf>
    <xf numFmtId="0" fontId="90" fillId="48" borderId="11" xfId="1280" applyFont="1" applyFill="1" applyBorder="1" applyAlignment="1">
      <alignment horizontal="center" vertical="center" wrapText="1"/>
    </xf>
    <xf numFmtId="0" fontId="90" fillId="48" borderId="11" xfId="1280" applyFont="1" applyFill="1" applyBorder="1" applyAlignment="1">
      <alignment horizontal="left" vertical="center" wrapText="1"/>
    </xf>
    <xf numFmtId="195" fontId="90" fillId="48" borderId="11" xfId="1280" applyNumberFormat="1" applyFont="1" applyFill="1" applyBorder="1" applyAlignment="1">
      <alignment horizontal="center" vertical="center" wrapText="1"/>
    </xf>
    <xf numFmtId="195" fontId="90" fillId="48" borderId="12" xfId="1280" applyNumberFormat="1" applyFont="1" applyFill="1" applyBorder="1" applyAlignment="1">
      <alignment horizontal="center" vertical="center"/>
    </xf>
    <xf numFmtId="0" fontId="90" fillId="48" borderId="51" xfId="1280" applyFont="1" applyFill="1" applyBorder="1" applyAlignment="1">
      <alignment horizontal="center" vertical="center" wrapText="1"/>
    </xf>
    <xf numFmtId="2" fontId="90" fillId="48" borderId="11" xfId="1280" applyNumberFormat="1" applyFont="1" applyFill="1" applyBorder="1" applyAlignment="1">
      <alignment horizontal="center" vertical="center" wrapText="1"/>
    </xf>
    <xf numFmtId="195" fontId="11" fillId="50" borderId="27" xfId="0" applyNumberFormat="1" applyFont="1" applyFill="1" applyBorder="1" applyAlignment="1">
      <alignment horizontal="center" vertical="center"/>
    </xf>
    <xf numFmtId="0" fontId="17" fillId="0" borderId="4" xfId="653" applyFont="1" applyBorder="1" applyAlignment="1">
      <alignment horizontal="center" vertical="center"/>
    </xf>
    <xf numFmtId="0" fontId="17" fillId="0" borderId="9" xfId="653" applyFont="1" applyBorder="1" applyAlignment="1">
      <alignment horizontal="center" vertical="center"/>
    </xf>
    <xf numFmtId="0" fontId="17" fillId="0" borderId="11" xfId="653" applyFont="1" applyBorder="1" applyAlignment="1">
      <alignment horizontal="center" vertical="center"/>
    </xf>
    <xf numFmtId="0" fontId="17" fillId="0" borderId="12" xfId="653" applyFont="1" applyBorder="1" applyAlignment="1">
      <alignment horizontal="center" vertical="center"/>
    </xf>
    <xf numFmtId="0" fontId="15" fillId="0" borderId="2" xfId="653" applyFont="1" applyBorder="1" applyAlignment="1">
      <alignment horizontal="center" vertical="center"/>
    </xf>
    <xf numFmtId="0" fontId="17" fillId="0" borderId="4" xfId="653" applyFont="1" applyBorder="1" applyAlignment="1">
      <alignment horizontal="left" vertical="center"/>
    </xf>
    <xf numFmtId="0" fontId="17" fillId="0" borderId="10" xfId="653" applyFont="1" applyBorder="1" applyAlignment="1">
      <alignment horizontal="center" vertical="center"/>
    </xf>
    <xf numFmtId="0" fontId="17" fillId="0" borderId="8" xfId="653" applyFont="1" applyBorder="1" applyAlignment="1">
      <alignment horizontal="center" vertical="center"/>
    </xf>
    <xf numFmtId="194" fontId="17" fillId="0" borderId="4" xfId="653" applyNumberFormat="1" applyFont="1" applyBorder="1" applyAlignment="1">
      <alignment horizontal="center" vertical="center"/>
    </xf>
    <xf numFmtId="194" fontId="17" fillId="0" borderId="9" xfId="653" applyNumberFormat="1" applyFont="1" applyBorder="1" applyAlignment="1">
      <alignment horizontal="center" vertical="center"/>
    </xf>
    <xf numFmtId="0" fontId="73" fillId="48" borderId="36" xfId="653" applyFont="1" applyFill="1" applyBorder="1" applyAlignment="1">
      <alignment horizontal="left" vertical="top"/>
    </xf>
    <xf numFmtId="0" fontId="73" fillId="48" borderId="61" xfId="653" applyFont="1" applyFill="1" applyBorder="1" applyAlignment="1">
      <alignment horizontal="left" vertical="top"/>
    </xf>
    <xf numFmtId="0" fontId="19" fillId="48" borderId="62" xfId="653" applyFont="1" applyFill="1" applyBorder="1" applyAlignment="1">
      <alignment horizontal="center" vertical="center" wrapText="1"/>
    </xf>
    <xf numFmtId="0" fontId="19" fillId="48" borderId="63" xfId="653" applyFont="1" applyFill="1" applyBorder="1" applyAlignment="1">
      <alignment horizontal="center" vertical="center" wrapText="1"/>
    </xf>
    <xf numFmtId="0" fontId="15" fillId="0" borderId="1" xfId="653" applyFont="1" applyBorder="1" applyAlignment="1">
      <alignment horizontal="center" vertical="center"/>
    </xf>
    <xf numFmtId="0" fontId="13" fillId="0" borderId="2" xfId="653" applyBorder="1" applyAlignment="1">
      <alignment horizontal="center" vertical="center"/>
    </xf>
    <xf numFmtId="0" fontId="13" fillId="48" borderId="52" xfId="653" applyFill="1" applyBorder="1" applyAlignment="1">
      <alignment horizontal="center"/>
    </xf>
    <xf numFmtId="0" fontId="13" fillId="48" borderId="55" xfId="653" applyFill="1" applyBorder="1" applyAlignment="1">
      <alignment horizontal="center"/>
    </xf>
    <xf numFmtId="0" fontId="13" fillId="48" borderId="56" xfId="653" applyFill="1" applyBorder="1" applyAlignment="1">
      <alignment horizontal="center"/>
    </xf>
    <xf numFmtId="0" fontId="13" fillId="48" borderId="13" xfId="653" applyFill="1" applyBorder="1" applyAlignment="1">
      <alignment horizontal="center"/>
    </xf>
    <xf numFmtId="0" fontId="13" fillId="48" borderId="0" xfId="653" applyFill="1" applyBorder="1" applyAlignment="1">
      <alignment horizontal="center"/>
    </xf>
    <xf numFmtId="0" fontId="13" fillId="48" borderId="60" xfId="653" applyFill="1" applyBorder="1" applyAlignment="1">
      <alignment horizontal="center"/>
    </xf>
    <xf numFmtId="0" fontId="73" fillId="48" borderId="57" xfId="653" applyFont="1" applyFill="1" applyBorder="1" applyAlignment="1">
      <alignment vertical="center"/>
    </xf>
    <xf numFmtId="0" fontId="73" fillId="48" borderId="58" xfId="653" applyFont="1" applyFill="1" applyBorder="1" applyAlignment="1">
      <alignment vertical="center"/>
    </xf>
    <xf numFmtId="0" fontId="19" fillId="48" borderId="58" xfId="653" applyFont="1" applyFill="1" applyBorder="1" applyAlignment="1">
      <alignment horizontal="center" vertical="center"/>
    </xf>
    <xf numFmtId="0" fontId="19" fillId="48" borderId="59" xfId="653" applyFont="1" applyFill="1" applyBorder="1" applyAlignment="1">
      <alignment horizontal="center" vertical="center"/>
    </xf>
    <xf numFmtId="0" fontId="74" fillId="48" borderId="13" xfId="653" applyFont="1" applyFill="1" applyBorder="1" applyAlignment="1">
      <alignment horizontal="center" vertical="top"/>
    </xf>
    <xf numFmtId="0" fontId="74" fillId="48" borderId="0" xfId="653" applyFont="1" applyFill="1" applyBorder="1" applyAlignment="1">
      <alignment horizontal="center" vertical="top"/>
    </xf>
    <xf numFmtId="0" fontId="74" fillId="48" borderId="66" xfId="653" applyFont="1" applyFill="1" applyBorder="1" applyAlignment="1">
      <alignment horizontal="center" vertical="top"/>
    </xf>
    <xf numFmtId="0" fontId="74" fillId="48" borderId="64" xfId="653" applyFont="1" applyFill="1" applyBorder="1" applyAlignment="1">
      <alignment horizontal="center" vertical="top"/>
    </xf>
    <xf numFmtId="0" fontId="19" fillId="48" borderId="16" xfId="653" applyNumberFormat="1" applyFont="1" applyFill="1" applyBorder="1" applyAlignment="1">
      <alignment horizontal="center" vertical="center" wrapText="1"/>
    </xf>
    <xf numFmtId="0" fontId="19" fillId="48" borderId="6" xfId="653" applyNumberFormat="1" applyFont="1" applyFill="1" applyBorder="1" applyAlignment="1">
      <alignment horizontal="center" vertical="center" wrapText="1"/>
    </xf>
    <xf numFmtId="0" fontId="19" fillId="48" borderId="7" xfId="653" applyNumberFormat="1" applyFont="1" applyFill="1" applyBorder="1" applyAlignment="1">
      <alignment horizontal="center" vertical="center" wrapText="1"/>
    </xf>
    <xf numFmtId="0" fontId="75" fillId="48" borderId="61" xfId="653" applyFont="1" applyFill="1" applyBorder="1" applyAlignment="1">
      <alignment horizontal="left" vertical="center"/>
    </xf>
    <xf numFmtId="0" fontId="75" fillId="48" borderId="62" xfId="653" applyFont="1" applyFill="1" applyBorder="1" applyAlignment="1">
      <alignment horizontal="left" vertical="center"/>
    </xf>
    <xf numFmtId="0" fontId="75" fillId="48" borderId="63" xfId="653" applyFont="1" applyFill="1" applyBorder="1" applyAlignment="1">
      <alignment horizontal="left" vertical="center"/>
    </xf>
    <xf numFmtId="14" fontId="19" fillId="48" borderId="54" xfId="653" applyNumberFormat="1" applyFont="1" applyFill="1" applyBorder="1" applyAlignment="1">
      <alignment horizontal="center" vertical="center"/>
    </xf>
    <xf numFmtId="14" fontId="19" fillId="48" borderId="64" xfId="653" applyNumberFormat="1" applyFont="1" applyFill="1" applyBorder="1" applyAlignment="1">
      <alignment horizontal="center" vertical="center"/>
    </xf>
    <xf numFmtId="14" fontId="19" fillId="48" borderId="65" xfId="653" applyNumberFormat="1" applyFont="1" applyFill="1" applyBorder="1" applyAlignment="1">
      <alignment horizontal="center" vertical="center"/>
    </xf>
    <xf numFmtId="0" fontId="73" fillId="0" borderId="2" xfId="653" applyFont="1" applyBorder="1" applyAlignment="1">
      <alignment horizontal="center"/>
    </xf>
    <xf numFmtId="0" fontId="73" fillId="0" borderId="3" xfId="653" applyFont="1" applyBorder="1" applyAlignment="1">
      <alignment horizontal="center"/>
    </xf>
    <xf numFmtId="0" fontId="83" fillId="0" borderId="0" xfId="1280" applyFont="1" applyFill="1" applyBorder="1" applyAlignment="1">
      <alignment horizontal="left" vertical="center"/>
    </xf>
    <xf numFmtId="0" fontId="83" fillId="0" borderId="0" xfId="1280" applyFont="1" applyFill="1" applyBorder="1" applyAlignment="1">
      <alignment horizontal="center" vertical="center"/>
    </xf>
    <xf numFmtId="0" fontId="10" fillId="2" borderId="48"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90" fillId="48" borderId="4" xfId="1280" applyFont="1" applyFill="1" applyBorder="1" applyAlignment="1">
      <alignment horizontal="left" vertical="center" wrapText="1"/>
    </xf>
    <xf numFmtId="0" fontId="91" fillId="0" borderId="1" xfId="1280" applyFont="1" applyBorder="1" applyAlignment="1">
      <alignment horizontal="right" vertical="center" wrapText="1"/>
    </xf>
    <xf numFmtId="0" fontId="91" fillId="0" borderId="2" xfId="1280" applyFont="1" applyBorder="1" applyAlignment="1">
      <alignment horizontal="right" vertical="center" wrapText="1"/>
    </xf>
    <xf numFmtId="0" fontId="91" fillId="0" borderId="70" xfId="1280" applyFont="1" applyBorder="1" applyAlignment="1">
      <alignment horizontal="right" vertical="center" wrapText="1"/>
    </xf>
    <xf numFmtId="0" fontId="91" fillId="0" borderId="36" xfId="1280" applyFont="1" applyBorder="1" applyAlignment="1">
      <alignment horizontal="right" vertical="center" wrapText="1"/>
    </xf>
    <xf numFmtId="0" fontId="91" fillId="0" borderId="15" xfId="1280" applyFont="1" applyBorder="1" applyAlignment="1">
      <alignment horizontal="right" vertical="center" wrapText="1"/>
    </xf>
    <xf numFmtId="0" fontId="91" fillId="0" borderId="51" xfId="1280" applyFont="1" applyBorder="1" applyAlignment="1">
      <alignment horizontal="center" vertical="center" wrapText="1"/>
    </xf>
    <xf numFmtId="0" fontId="91" fillId="0" borderId="67" xfId="1280" applyFont="1" applyBorder="1" applyAlignment="1">
      <alignment horizontal="center" vertical="center" wrapText="1"/>
    </xf>
    <xf numFmtId="0" fontId="91" fillId="0" borderId="45" xfId="1280" applyFont="1" applyBorder="1" applyAlignment="1">
      <alignment horizontal="center" vertical="center" wrapText="1"/>
    </xf>
    <xf numFmtId="0" fontId="10" fillId="48" borderId="69" xfId="0" applyFont="1" applyFill="1" applyBorder="1" applyAlignment="1">
      <alignment horizontal="center" vertical="center" wrapText="1"/>
    </xf>
    <xf numFmtId="0" fontId="10" fillId="48" borderId="58" xfId="0" applyFont="1" applyFill="1" applyBorder="1" applyAlignment="1">
      <alignment horizontal="center" vertical="center" wrapText="1"/>
    </xf>
    <xf numFmtId="0" fontId="10" fillId="48" borderId="59" xfId="0" applyFont="1" applyFill="1" applyBorder="1" applyAlignment="1">
      <alignment horizontal="center" vertical="center" wrapText="1"/>
    </xf>
    <xf numFmtId="0" fontId="76" fillId="0" borderId="55" xfId="0" applyFont="1" applyBorder="1" applyAlignment="1">
      <alignment horizontal="center" vertical="center" wrapText="1"/>
    </xf>
    <xf numFmtId="0" fontId="76" fillId="0" borderId="0" xfId="0" applyFont="1" applyBorder="1" applyAlignment="1">
      <alignment horizontal="center" vertical="center" wrapText="1"/>
    </xf>
    <xf numFmtId="0" fontId="76" fillId="0" borderId="67" xfId="0" applyFont="1" applyBorder="1" applyAlignment="1">
      <alignment horizontal="center" vertical="center" wrapText="1"/>
    </xf>
    <xf numFmtId="14" fontId="15" fillId="0" borderId="81" xfId="655" applyNumberFormat="1" applyFont="1" applyFill="1" applyBorder="1" applyAlignment="1">
      <alignment horizontal="center" vertical="center" wrapText="1"/>
    </xf>
    <xf numFmtId="0" fontId="15" fillId="0" borderId="82" xfId="655" applyFont="1" applyFill="1" applyBorder="1" applyAlignment="1">
      <alignment horizontal="center" vertical="center" wrapText="1"/>
    </xf>
    <xf numFmtId="0" fontId="15" fillId="0" borderId="83" xfId="655" applyFont="1" applyFill="1" applyBorder="1" applyAlignment="1">
      <alignment horizontal="center" vertical="center" wrapText="1"/>
    </xf>
    <xf numFmtId="0" fontId="15" fillId="0" borderId="78" xfId="655" applyFont="1" applyBorder="1" applyAlignment="1">
      <alignment horizontal="center" vertical="center"/>
    </xf>
    <xf numFmtId="0" fontId="15" fillId="0" borderId="80" xfId="655" applyFont="1" applyBorder="1" applyAlignment="1">
      <alignment horizontal="center" vertical="center"/>
    </xf>
    <xf numFmtId="0" fontId="15" fillId="0" borderId="47" xfId="655" applyFont="1" applyBorder="1" applyAlignment="1">
      <alignment horizontal="center" vertical="center"/>
    </xf>
    <xf numFmtId="0" fontId="10" fillId="3" borderId="48"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68" xfId="0" applyFont="1" applyFill="1" applyBorder="1" applyAlignment="1">
      <alignment horizontal="center" vertical="center" wrapText="1"/>
    </xf>
    <xf numFmtId="0" fontId="7" fillId="0" borderId="1" xfId="1280" applyBorder="1" applyAlignment="1">
      <alignment horizontal="center"/>
    </xf>
    <xf numFmtId="0" fontId="7" fillId="0" borderId="2" xfId="1280" applyBorder="1" applyAlignment="1">
      <alignment horizontal="center"/>
    </xf>
    <xf numFmtId="0" fontId="7" fillId="0" borderId="8" xfId="1280" applyBorder="1" applyAlignment="1">
      <alignment horizontal="center"/>
    </xf>
    <xf numFmtId="0" fontId="7" fillId="0" borderId="4" xfId="1280" applyBorder="1" applyAlignment="1">
      <alignment horizontal="center"/>
    </xf>
    <xf numFmtId="0" fontId="7" fillId="0" borderId="10" xfId="1280" applyBorder="1" applyAlignment="1">
      <alignment horizontal="center"/>
    </xf>
    <xf numFmtId="0" fontId="7" fillId="0" borderId="11" xfId="1280" applyBorder="1" applyAlignment="1">
      <alignment horizontal="center"/>
    </xf>
    <xf numFmtId="0" fontId="91" fillId="50" borderId="11" xfId="128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48" borderId="8" xfId="0" applyFont="1" applyFill="1" applyBorder="1" applyAlignment="1">
      <alignment horizontal="center" vertical="center" wrapText="1"/>
    </xf>
    <xf numFmtId="0" fontId="10" fillId="48" borderId="4" xfId="0" applyFont="1" applyFill="1" applyBorder="1" applyAlignment="1">
      <alignment horizontal="center" vertical="center" wrapText="1"/>
    </xf>
    <xf numFmtId="0" fontId="10" fillId="48" borderId="9" xfId="0" applyFont="1" applyFill="1" applyBorder="1" applyAlignment="1">
      <alignment horizontal="center" vertical="center" wrapText="1"/>
    </xf>
    <xf numFmtId="0" fontId="10" fillId="48" borderId="38" xfId="0" applyFont="1" applyFill="1" applyBorder="1" applyAlignment="1">
      <alignment horizontal="center" vertical="center" wrapText="1"/>
    </xf>
    <xf numFmtId="0" fontId="10" fillId="48" borderId="39" xfId="0" applyFont="1" applyFill="1" applyBorder="1" applyAlignment="1">
      <alignment horizontal="center" vertical="center" wrapText="1"/>
    </xf>
    <xf numFmtId="0" fontId="92" fillId="0" borderId="77" xfId="0" applyFont="1" applyBorder="1" applyAlignment="1">
      <alignment horizontal="center" vertical="center" wrapText="1"/>
    </xf>
    <xf numFmtId="0" fontId="92" fillId="0" borderId="55" xfId="0" applyFont="1" applyBorder="1" applyAlignment="1">
      <alignment horizontal="center" vertical="center" wrapText="1"/>
    </xf>
    <xf numFmtId="0" fontId="92" fillId="0" borderId="84" xfId="0" applyFont="1" applyBorder="1" applyAlignment="1">
      <alignment horizontal="center" vertical="center" wrapText="1"/>
    </xf>
    <xf numFmtId="0" fontId="92" fillId="0" borderId="0" xfId="0" applyFont="1" applyBorder="1" applyAlignment="1">
      <alignment horizontal="center" vertical="center" wrapText="1"/>
    </xf>
    <xf numFmtId="0" fontId="92" fillId="0" borderId="79" xfId="0" applyFont="1" applyBorder="1" applyAlignment="1">
      <alignment horizontal="center" vertical="center" wrapText="1"/>
    </xf>
    <xf numFmtId="0" fontId="92" fillId="0" borderId="67" xfId="0" applyFont="1" applyBorder="1" applyAlignment="1">
      <alignment horizontal="center" vertical="center" wrapText="1"/>
    </xf>
    <xf numFmtId="0" fontId="10" fillId="49" borderId="52" xfId="0" applyFont="1" applyFill="1" applyBorder="1" applyAlignment="1">
      <alignment horizontal="center" vertical="center" wrapText="1"/>
    </xf>
    <xf numFmtId="0" fontId="10" fillId="49" borderId="55" xfId="0" applyFont="1" applyFill="1" applyBorder="1" applyAlignment="1">
      <alignment horizontal="center" vertical="center" wrapText="1"/>
    </xf>
    <xf numFmtId="0" fontId="10" fillId="49" borderId="44" xfId="0" applyFont="1" applyFill="1" applyBorder="1" applyAlignment="1">
      <alignment horizontal="center" vertical="center" wrapText="1"/>
    </xf>
    <xf numFmtId="0" fontId="10" fillId="48" borderId="48" xfId="0" applyFont="1" applyFill="1" applyBorder="1" applyAlignment="1">
      <alignment horizontal="center" vertical="center" wrapText="1"/>
    </xf>
    <xf numFmtId="0" fontId="10" fillId="48" borderId="50" xfId="0" applyFont="1" applyFill="1" applyBorder="1" applyAlignment="1">
      <alignment horizontal="center" vertical="center" wrapText="1"/>
    </xf>
    <xf numFmtId="0" fontId="10" fillId="48" borderId="68" xfId="0" applyFont="1" applyFill="1" applyBorder="1" applyAlignment="1">
      <alignment horizontal="center" vertical="center" wrapText="1"/>
    </xf>
    <xf numFmtId="195" fontId="91" fillId="50" borderId="46" xfId="1280" applyNumberFormat="1" applyFont="1" applyFill="1" applyBorder="1" applyAlignment="1">
      <alignment horizontal="center" vertical="center"/>
    </xf>
    <xf numFmtId="0" fontId="10" fillId="48" borderId="36" xfId="0" applyFont="1" applyFill="1" applyBorder="1" applyAlignment="1">
      <alignment horizontal="center" vertical="center" wrapText="1"/>
    </xf>
    <xf numFmtId="0" fontId="10" fillId="48" borderId="15" xfId="0" applyFont="1" applyFill="1" applyBorder="1" applyAlignment="1">
      <alignment horizontal="center" vertical="center" wrapText="1"/>
    </xf>
    <xf numFmtId="0" fontId="10" fillId="48" borderId="37" xfId="0" applyFont="1" applyFill="1" applyBorder="1" applyAlignment="1">
      <alignment horizontal="center" vertical="center" wrapText="1"/>
    </xf>
    <xf numFmtId="0" fontId="10" fillId="49" borderId="1" xfId="0" applyFont="1" applyFill="1" applyBorder="1" applyAlignment="1">
      <alignment horizontal="center" vertical="center" wrapText="1"/>
    </xf>
    <xf numFmtId="0" fontId="10" fillId="49" borderId="2" xfId="0" applyFont="1" applyFill="1" applyBorder="1" applyAlignment="1">
      <alignment horizontal="center" vertical="center" wrapText="1"/>
    </xf>
    <xf numFmtId="0" fontId="10" fillId="49" borderId="3" xfId="0" applyFont="1" applyFill="1" applyBorder="1" applyAlignment="1">
      <alignment horizontal="center" vertical="center" wrapText="1"/>
    </xf>
    <xf numFmtId="0" fontId="7" fillId="0" borderId="5" xfId="1280" applyBorder="1" applyAlignment="1">
      <alignment horizontal="center"/>
    </xf>
    <xf numFmtId="0" fontId="7" fillId="0" borderId="6" xfId="1280" applyBorder="1" applyAlignment="1">
      <alignment horizontal="center"/>
    </xf>
    <xf numFmtId="0" fontId="7" fillId="0" borderId="7" xfId="1280" applyBorder="1" applyAlignment="1">
      <alignment horizontal="center"/>
    </xf>
    <xf numFmtId="0" fontId="90" fillId="48" borderId="51" xfId="1280" applyFont="1" applyFill="1" applyBorder="1" applyAlignment="1">
      <alignment horizontal="center" vertical="center" wrapText="1"/>
    </xf>
    <xf numFmtId="0" fontId="90" fillId="48" borderId="67" xfId="1280" applyFont="1" applyFill="1" applyBorder="1" applyAlignment="1">
      <alignment horizontal="center" vertical="center" wrapText="1"/>
    </xf>
    <xf numFmtId="0" fontId="90" fillId="48" borderId="76" xfId="1280" applyFont="1" applyFill="1" applyBorder="1" applyAlignment="1">
      <alignment horizontal="center" vertical="center" wrapText="1"/>
    </xf>
    <xf numFmtId="0" fontId="90" fillId="48" borderId="50" xfId="1280" applyFont="1" applyFill="1" applyBorder="1" applyAlignment="1">
      <alignment horizontal="center" vertical="center" wrapText="1"/>
    </xf>
    <xf numFmtId="0" fontId="90" fillId="48" borderId="68" xfId="1280"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14" fillId="0" borderId="41" xfId="0" applyFont="1" applyBorder="1" applyAlignment="1">
      <alignment horizontal="justify" vertical="center" wrapText="1"/>
    </xf>
    <xf numFmtId="0" fontId="14" fillId="0" borderId="42" xfId="0" applyFont="1" applyBorder="1" applyAlignment="1">
      <alignment horizontal="justify" vertical="center" wrapText="1"/>
    </xf>
    <xf numFmtId="0" fontId="14" fillId="0" borderId="43" xfId="0" applyFont="1" applyBorder="1" applyAlignment="1">
      <alignment horizontal="justify" vertical="center" wrapText="1"/>
    </xf>
    <xf numFmtId="0" fontId="15" fillId="3" borderId="48"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11" fillId="50" borderId="48" xfId="0" applyFont="1" applyFill="1" applyBorder="1" applyAlignment="1">
      <alignment horizontal="center" vertical="center"/>
    </xf>
    <xf numFmtId="0" fontId="11" fillId="50" borderId="50" xfId="0" applyFont="1" applyFill="1" applyBorder="1" applyAlignment="1">
      <alignment horizontal="center" vertical="center"/>
    </xf>
    <xf numFmtId="0" fontId="11" fillId="50" borderId="68" xfId="0" applyFont="1" applyFill="1" applyBorder="1" applyAlignment="1">
      <alignment horizontal="center" vertical="center"/>
    </xf>
    <xf numFmtId="0" fontId="0" fillId="0" borderId="48" xfId="0" applyBorder="1" applyAlignment="1">
      <alignment horizontal="center"/>
    </xf>
    <xf numFmtId="0" fontId="0" fillId="0" borderId="50" xfId="0" applyBorder="1" applyAlignment="1">
      <alignment horizontal="center"/>
    </xf>
    <xf numFmtId="0" fontId="0" fillId="0" borderId="68" xfId="0" applyBorder="1" applyAlignment="1">
      <alignment horizontal="center"/>
    </xf>
    <xf numFmtId="0" fontId="11" fillId="0" borderId="66"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195" fontId="91" fillId="50" borderId="48" xfId="1280" applyNumberFormat="1" applyFont="1" applyFill="1" applyBorder="1" applyAlignment="1">
      <alignment horizontal="center" vertical="center"/>
    </xf>
    <xf numFmtId="195" fontId="91" fillId="50" borderId="50" xfId="1280" applyNumberFormat="1" applyFont="1" applyFill="1" applyBorder="1" applyAlignment="1">
      <alignment horizontal="center" vertical="center"/>
    </xf>
    <xf numFmtId="195" fontId="91" fillId="50" borderId="68" xfId="1280" applyNumberFormat="1" applyFont="1" applyFill="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0" fillId="49" borderId="10" xfId="0" applyFont="1" applyFill="1" applyBorder="1" applyAlignment="1">
      <alignment horizontal="center" vertical="center" wrapText="1"/>
    </xf>
    <xf numFmtId="0" fontId="10" fillId="49" borderId="11" xfId="0" applyFont="1" applyFill="1" applyBorder="1" applyAlignment="1">
      <alignment horizontal="center" vertical="center" wrapText="1"/>
    </xf>
    <xf numFmtId="0" fontId="10" fillId="49" borderId="12" xfId="0" applyFont="1" applyFill="1" applyBorder="1" applyAlignment="1">
      <alignment horizontal="center" vertical="center" wrapText="1"/>
    </xf>
    <xf numFmtId="195" fontId="91" fillId="48" borderId="48" xfId="1280" applyNumberFormat="1" applyFont="1" applyFill="1" applyBorder="1" applyAlignment="1">
      <alignment horizontal="center" vertical="center"/>
    </xf>
    <xf numFmtId="195" fontId="91" fillId="48" borderId="50" xfId="1280" applyNumberFormat="1" applyFont="1" applyFill="1" applyBorder="1" applyAlignment="1">
      <alignment horizontal="center" vertical="center"/>
    </xf>
    <xf numFmtId="195" fontId="91" fillId="48" borderId="68" xfId="1280" applyNumberFormat="1" applyFont="1" applyFill="1" applyBorder="1" applyAlignment="1">
      <alignment horizontal="center" vertical="center"/>
    </xf>
    <xf numFmtId="0" fontId="11" fillId="48" borderId="5" xfId="0" applyFont="1" applyFill="1" applyBorder="1" applyAlignment="1">
      <alignment horizontal="center" vertical="center" wrapText="1"/>
    </xf>
    <xf numFmtId="0" fontId="11" fillId="48" borderId="6" xfId="0" applyFont="1" applyFill="1" applyBorder="1" applyAlignment="1">
      <alignment horizontal="center" vertical="center" wrapText="1"/>
    </xf>
    <xf numFmtId="0" fontId="11" fillId="48"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91" fillId="48" borderId="8" xfId="1280" applyFont="1" applyFill="1" applyBorder="1" applyAlignment="1">
      <alignment horizontal="center" vertical="center" wrapText="1"/>
    </xf>
    <xf numFmtId="0" fontId="91" fillId="48" borderId="4" xfId="1280" applyFont="1" applyFill="1" applyBorder="1" applyAlignment="1">
      <alignment horizontal="center" vertical="center" wrapText="1"/>
    </xf>
    <xf numFmtId="0" fontId="91" fillId="48" borderId="9" xfId="1280" applyFont="1" applyFill="1" applyBorder="1" applyAlignment="1">
      <alignment horizontal="center" vertical="center" wrapText="1"/>
    </xf>
    <xf numFmtId="0" fontId="77" fillId="0" borderId="82" xfId="1280" applyFont="1" applyBorder="1" applyAlignment="1">
      <alignment horizontal="center"/>
    </xf>
    <xf numFmtId="0" fontId="77" fillId="0" borderId="31" xfId="1280" applyFont="1" applyBorder="1" applyAlignment="1">
      <alignment horizontal="center"/>
    </xf>
    <xf numFmtId="0" fontId="77" fillId="0" borderId="80" xfId="1280" applyFont="1" applyBorder="1" applyAlignment="1">
      <alignment horizontal="center"/>
    </xf>
    <xf numFmtId="0" fontId="91" fillId="48" borderId="36" xfId="1280" applyFont="1" applyFill="1" applyBorder="1" applyAlignment="1">
      <alignment horizontal="center" vertical="center" wrapText="1"/>
    </xf>
    <xf numFmtId="0" fontId="91" fillId="48" borderId="15" xfId="1280" applyFont="1" applyFill="1" applyBorder="1" applyAlignment="1">
      <alignment horizontal="center" vertical="center" wrapText="1"/>
    </xf>
    <xf numFmtId="0" fontId="91" fillId="48" borderId="37" xfId="1280" applyFont="1" applyFill="1" applyBorder="1" applyAlignment="1">
      <alignment horizontal="center" vertical="center" wrapText="1"/>
    </xf>
    <xf numFmtId="195" fontId="91" fillId="48" borderId="69" xfId="1280" applyNumberFormat="1" applyFont="1" applyFill="1" applyBorder="1" applyAlignment="1">
      <alignment horizontal="center" vertical="center"/>
    </xf>
    <xf numFmtId="195" fontId="91" fillId="48" borderId="58" xfId="1280" applyNumberFormat="1" applyFont="1" applyFill="1" applyBorder="1" applyAlignment="1">
      <alignment horizontal="center" vertical="center"/>
    </xf>
    <xf numFmtId="195" fontId="91" fillId="48" borderId="59" xfId="1280" applyNumberFormat="1" applyFont="1" applyFill="1" applyBorder="1" applyAlignment="1">
      <alignment horizontal="center" vertical="center"/>
    </xf>
    <xf numFmtId="0" fontId="11" fillId="0" borderId="48" xfId="0" applyFont="1" applyBorder="1" applyAlignment="1">
      <alignment horizontal="center" vertical="center"/>
    </xf>
    <xf numFmtId="0" fontId="11" fillId="0" borderId="50" xfId="0" applyFont="1" applyBorder="1" applyAlignment="1">
      <alignment horizontal="center" vertical="center"/>
    </xf>
    <xf numFmtId="0" fontId="11" fillId="0" borderId="68" xfId="0" applyFont="1" applyBorder="1" applyAlignment="1">
      <alignment horizontal="center" vertical="center"/>
    </xf>
    <xf numFmtId="0" fontId="91" fillId="48" borderId="85" xfId="1280" applyFont="1" applyFill="1" applyBorder="1" applyAlignment="1">
      <alignment horizontal="center" vertical="center" wrapText="1"/>
    </xf>
    <xf numFmtId="0" fontId="91" fillId="48" borderId="62" xfId="1280" applyFont="1" applyFill="1" applyBorder="1" applyAlignment="1">
      <alignment horizontal="center" vertical="center" wrapText="1"/>
    </xf>
    <xf numFmtId="0" fontId="91" fillId="48" borderId="63" xfId="1280" applyFont="1" applyFill="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4" fontId="15" fillId="0" borderId="82" xfId="655" applyNumberFormat="1" applyFont="1" applyFill="1" applyBorder="1" applyAlignment="1">
      <alignment horizontal="center" vertical="center" wrapText="1"/>
    </xf>
    <xf numFmtId="14" fontId="15" fillId="0" borderId="83" xfId="655" applyNumberFormat="1" applyFont="1" applyFill="1" applyBorder="1" applyAlignment="1">
      <alignment horizontal="center" vertical="center" wrapText="1"/>
    </xf>
    <xf numFmtId="0" fontId="90" fillId="0" borderId="48" xfId="1292" applyFont="1" applyBorder="1" applyAlignment="1">
      <alignment horizontal="left" vertical="center"/>
    </xf>
    <xf numFmtId="0" fontId="90" fillId="0" borderId="50" xfId="1292" applyFont="1" applyBorder="1" applyAlignment="1">
      <alignment horizontal="left" vertical="center"/>
    </xf>
    <xf numFmtId="0" fontId="90" fillId="0" borderId="68" xfId="1292" applyFont="1" applyBorder="1" applyAlignment="1">
      <alignment horizontal="left" vertical="center"/>
    </xf>
    <xf numFmtId="0" fontId="91" fillId="54" borderId="48" xfId="1292" applyFont="1" applyFill="1" applyBorder="1" applyAlignment="1">
      <alignment horizontal="left" vertical="center"/>
    </xf>
    <xf numFmtId="0" fontId="91" fillId="54" borderId="50" xfId="1292" applyFont="1" applyFill="1" applyBorder="1" applyAlignment="1">
      <alignment horizontal="left" vertical="center"/>
    </xf>
    <xf numFmtId="0" fontId="91" fillId="54" borderId="68" xfId="1292" applyFont="1" applyFill="1" applyBorder="1" applyAlignment="1">
      <alignment horizontal="left" vertical="center"/>
    </xf>
    <xf numFmtId="0" fontId="77" fillId="0" borderId="52" xfId="1291" applyFont="1" applyBorder="1" applyAlignment="1">
      <alignment horizontal="center"/>
    </xf>
    <xf numFmtId="0" fontId="77" fillId="0" borderId="55" xfId="1291" applyFont="1" applyBorder="1" applyAlignment="1">
      <alignment horizontal="center"/>
    </xf>
    <xf numFmtId="0" fontId="77" fillId="0" borderId="44" xfId="1291" applyFont="1" applyBorder="1" applyAlignment="1">
      <alignment horizontal="center"/>
    </xf>
    <xf numFmtId="0" fontId="77" fillId="0" borderId="13" xfId="1291" applyFont="1" applyBorder="1" applyAlignment="1">
      <alignment horizontal="center"/>
    </xf>
    <xf numFmtId="0" fontId="77" fillId="0" borderId="0" xfId="1291" applyFont="1" applyBorder="1" applyAlignment="1">
      <alignment horizontal="center"/>
    </xf>
    <xf numFmtId="0" fontId="77" fillId="0" borderId="14" xfId="1291" applyFont="1" applyBorder="1" applyAlignment="1">
      <alignment horizontal="center"/>
    </xf>
    <xf numFmtId="0" fontId="107" fillId="0" borderId="52" xfId="1291" applyFont="1" applyBorder="1" applyAlignment="1">
      <alignment horizontal="center" vertical="center" wrapText="1"/>
    </xf>
    <xf numFmtId="0" fontId="107" fillId="0" borderId="44" xfId="1291" applyFont="1" applyBorder="1" applyAlignment="1">
      <alignment horizontal="center" vertical="center" wrapText="1"/>
    </xf>
    <xf numFmtId="0" fontId="107" fillId="0" borderId="13" xfId="1291" applyFont="1" applyBorder="1" applyAlignment="1">
      <alignment horizontal="center" vertical="center" wrapText="1"/>
    </xf>
    <xf numFmtId="0" fontId="107" fillId="0" borderId="14" xfId="1291" applyFont="1" applyBorder="1" applyAlignment="1">
      <alignment horizontal="center" vertical="center" wrapText="1"/>
    </xf>
    <xf numFmtId="0" fontId="107" fillId="0" borderId="51" xfId="1291" applyFont="1" applyBorder="1" applyAlignment="1">
      <alignment horizontal="center" vertical="center" wrapText="1"/>
    </xf>
    <xf numFmtId="0" fontId="107" fillId="0" borderId="45" xfId="1291" applyFont="1" applyBorder="1" applyAlignment="1">
      <alignment horizontal="center" vertical="center" wrapText="1"/>
    </xf>
    <xf numFmtId="0" fontId="91" fillId="53" borderId="51" xfId="1292" applyFont="1" applyFill="1" applyBorder="1" applyAlignment="1">
      <alignment horizontal="center" vertical="center"/>
    </xf>
    <xf numFmtId="0" fontId="91" fillId="53" borderId="67" xfId="1292" applyFont="1" applyFill="1" applyBorder="1" applyAlignment="1">
      <alignment horizontal="center" vertical="center"/>
    </xf>
    <xf numFmtId="0" fontId="91" fillId="53" borderId="76" xfId="1292" applyFont="1" applyFill="1" applyBorder="1" applyAlignment="1">
      <alignment horizontal="center" vertical="center"/>
    </xf>
    <xf numFmtId="0" fontId="95" fillId="51" borderId="4" xfId="1284" applyFont="1" applyFill="1" applyBorder="1" applyAlignment="1">
      <alignment horizontal="center" vertical="center"/>
    </xf>
    <xf numFmtId="0" fontId="95" fillId="51" borderId="4" xfId="1284" applyFont="1" applyFill="1" applyBorder="1" applyAlignment="1">
      <alignment horizontal="center"/>
    </xf>
    <xf numFmtId="0" fontId="97" fillId="51" borderId="9" xfId="1284" applyFont="1" applyFill="1" applyBorder="1" applyAlignment="1">
      <alignment horizontal="center" vertical="center"/>
    </xf>
    <xf numFmtId="0" fontId="95" fillId="0" borderId="8" xfId="1284" applyNumberFormat="1" applyFont="1" applyBorder="1" applyAlignment="1" applyProtection="1">
      <alignment horizontal="center" vertical="center"/>
      <protection locked="0"/>
    </xf>
    <xf numFmtId="0" fontId="95" fillId="0" borderId="4" xfId="1284" applyNumberFormat="1" applyFont="1" applyBorder="1" applyAlignment="1" applyProtection="1">
      <alignment horizontal="center" vertical="center"/>
      <protection locked="0"/>
    </xf>
    <xf numFmtId="0" fontId="92" fillId="0" borderId="52" xfId="0" applyFont="1" applyBorder="1" applyAlignment="1">
      <alignment horizontal="center" vertical="center" wrapText="1"/>
    </xf>
    <xf numFmtId="0" fontId="92" fillId="0" borderId="44"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14" xfId="0" applyFont="1" applyBorder="1" applyAlignment="1">
      <alignment horizontal="center" vertical="center" wrapText="1"/>
    </xf>
    <xf numFmtId="0" fontId="92" fillId="0" borderId="51" xfId="0" applyFont="1" applyBorder="1" applyAlignment="1">
      <alignment horizontal="center" vertical="center" wrapText="1"/>
    </xf>
    <xf numFmtId="0" fontId="92" fillId="0" borderId="45" xfId="0" applyFont="1" applyBorder="1" applyAlignment="1">
      <alignment horizontal="center" vertical="center" wrapText="1"/>
    </xf>
    <xf numFmtId="0" fontId="95" fillId="51" borderId="8" xfId="1284" applyFont="1" applyFill="1" applyBorder="1" applyAlignment="1">
      <alignment horizontal="center" vertical="center"/>
    </xf>
    <xf numFmtId="181" fontId="99" fillId="0" borderId="0" xfId="1286" applyFont="1" applyBorder="1"/>
    <xf numFmtId="49" fontId="93" fillId="0" borderId="8" xfId="1284" applyNumberFormat="1" applyFont="1" applyFill="1" applyBorder="1" applyAlignment="1">
      <alignment horizontal="center" vertical="center"/>
    </xf>
    <xf numFmtId="0" fontId="98" fillId="0" borderId="4" xfId="1284" applyFont="1" applyFill="1" applyBorder="1" applyAlignment="1">
      <alignment horizontal="center" vertical="center" wrapText="1"/>
    </xf>
    <xf numFmtId="0" fontId="98" fillId="0" borderId="4" xfId="1285" applyFont="1" applyFill="1" applyBorder="1" applyAlignment="1">
      <alignment horizontal="center" vertical="center" wrapText="1"/>
    </xf>
    <xf numFmtId="10" fontId="98" fillId="0" borderId="4" xfId="1284" applyNumberFormat="1" applyFont="1" applyFill="1" applyBorder="1" applyAlignment="1">
      <alignment horizontal="center" vertical="center"/>
    </xf>
    <xf numFmtId="0" fontId="93" fillId="0" borderId="5" xfId="1284" applyFont="1" applyBorder="1" applyAlignment="1">
      <alignment horizontal="center"/>
    </xf>
    <xf numFmtId="0" fontId="93" fillId="0" borderId="6" xfId="1284" applyFont="1" applyBorder="1" applyAlignment="1">
      <alignment horizontal="center"/>
    </xf>
    <xf numFmtId="0" fontId="93" fillId="0" borderId="7" xfId="1284" applyFont="1" applyBorder="1" applyAlignment="1">
      <alignment horizontal="center"/>
    </xf>
    <xf numFmtId="0" fontId="93" fillId="0" borderId="73" xfId="1284" applyFont="1" applyBorder="1" applyAlignment="1">
      <alignment horizontal="center"/>
    </xf>
    <xf numFmtId="0" fontId="93" fillId="0" borderId="74" xfId="1284" applyFont="1" applyBorder="1" applyAlignment="1">
      <alignment horizontal="center"/>
    </xf>
    <xf numFmtId="0" fontId="93" fillId="0" borderId="75" xfId="1284" applyFont="1" applyBorder="1" applyAlignment="1">
      <alignment horizontal="center"/>
    </xf>
    <xf numFmtId="0" fontId="98" fillId="0" borderId="61" xfId="1285" applyFont="1" applyFill="1" applyBorder="1" applyAlignment="1">
      <alignment horizontal="center" vertical="center" wrapText="1"/>
    </xf>
    <xf numFmtId="0" fontId="98" fillId="0" borderId="72" xfId="1285" applyFont="1" applyFill="1" applyBorder="1" applyAlignment="1">
      <alignment horizontal="center" vertical="center" wrapText="1"/>
    </xf>
    <xf numFmtId="0" fontId="98" fillId="0" borderId="84" xfId="1285" applyFont="1" applyFill="1" applyBorder="1" applyAlignment="1">
      <alignment horizontal="center" vertical="center" wrapText="1"/>
    </xf>
    <xf numFmtId="0" fontId="98" fillId="0" borderId="60" xfId="1285" applyFont="1" applyFill="1" applyBorder="1" applyAlignment="1">
      <alignment horizontal="center" vertical="center" wrapText="1"/>
    </xf>
    <xf numFmtId="0" fontId="105" fillId="0" borderId="8" xfId="1284" applyFont="1" applyFill="1" applyBorder="1" applyAlignment="1">
      <alignment horizontal="center" vertical="center"/>
    </xf>
    <xf numFmtId="0" fontId="105" fillId="0" borderId="4" xfId="1284" applyFont="1" applyFill="1" applyBorder="1" applyAlignment="1">
      <alignment horizontal="center"/>
    </xf>
    <xf numFmtId="7" fontId="93" fillId="0" borderId="0" xfId="1284" applyNumberFormat="1" applyFont="1"/>
    <xf numFmtId="0" fontId="93" fillId="0" borderId="71" xfId="1284" applyFont="1" applyFill="1" applyBorder="1" applyAlignment="1">
      <alignment horizontal="center"/>
    </xf>
    <xf numFmtId="49" fontId="93" fillId="0" borderId="36" xfId="1284" applyNumberFormat="1" applyFont="1" applyFill="1" applyBorder="1" applyAlignment="1">
      <alignment horizontal="center" vertical="center"/>
    </xf>
    <xf numFmtId="0" fontId="105" fillId="0" borderId="38" xfId="1284" applyFont="1" applyFill="1" applyBorder="1" applyAlignment="1">
      <alignment horizontal="center" vertical="center"/>
    </xf>
    <xf numFmtId="0" fontId="105" fillId="0" borderId="39" xfId="1284" applyFont="1" applyFill="1" applyBorder="1" applyAlignment="1">
      <alignment horizontal="center"/>
    </xf>
    <xf numFmtId="0" fontId="98" fillId="0" borderId="6" xfId="1285" applyFont="1" applyFill="1" applyBorder="1" applyAlignment="1">
      <alignment horizontal="center" vertical="center" wrapText="1"/>
    </xf>
    <xf numFmtId="10" fontId="98" fillId="0" borderId="71" xfId="1284" applyNumberFormat="1" applyFont="1" applyFill="1" applyBorder="1" applyAlignment="1">
      <alignment horizontal="center" vertical="center"/>
    </xf>
    <xf numFmtId="0" fontId="95" fillId="0" borderId="36" xfId="1284" applyNumberFormat="1" applyFont="1" applyBorder="1" applyAlignment="1" applyProtection="1">
      <alignment horizontal="center" vertical="center"/>
      <protection locked="0"/>
    </xf>
    <xf numFmtId="0" fontId="95" fillId="0" borderId="15" xfId="1284" applyNumberFormat="1" applyFont="1" applyBorder="1" applyAlignment="1" applyProtection="1">
      <alignment horizontal="center" vertical="center"/>
      <protection locked="0"/>
    </xf>
    <xf numFmtId="0" fontId="96" fillId="0" borderId="15" xfId="1284" applyNumberFormat="1" applyFont="1" applyBorder="1" applyAlignment="1" applyProtection="1">
      <alignment horizontal="center" vertical="center"/>
      <protection locked="0"/>
    </xf>
    <xf numFmtId="0" fontId="96" fillId="0" borderId="37" xfId="1284" applyNumberFormat="1" applyFont="1" applyBorder="1" applyAlignment="1" applyProtection="1">
      <alignment horizontal="center" vertical="center"/>
      <protection locked="0"/>
    </xf>
    <xf numFmtId="0" fontId="95" fillId="51" borderId="1" xfId="1284" applyFont="1" applyFill="1" applyBorder="1" applyAlignment="1">
      <alignment horizontal="center" vertical="center"/>
    </xf>
    <xf numFmtId="0" fontId="95" fillId="51" borderId="2" xfId="1284" applyFont="1" applyFill="1" applyBorder="1" applyAlignment="1">
      <alignment horizontal="center" vertical="center"/>
    </xf>
    <xf numFmtId="0" fontId="95" fillId="51" borderId="2" xfId="1284" applyFont="1" applyFill="1" applyBorder="1" applyAlignment="1">
      <alignment horizontal="center"/>
    </xf>
    <xf numFmtId="0" fontId="95" fillId="51" borderId="2" xfId="1284" applyFont="1" applyFill="1" applyBorder="1" applyAlignment="1">
      <alignment horizontal="center"/>
    </xf>
    <xf numFmtId="0" fontId="97" fillId="51" borderId="3" xfId="1284" applyFont="1" applyFill="1" applyBorder="1" applyAlignment="1">
      <alignment horizontal="center" vertical="center"/>
    </xf>
    <xf numFmtId="49" fontId="93" fillId="0" borderId="5" xfId="1284" applyNumberFormat="1" applyFont="1" applyFill="1" applyBorder="1" applyAlignment="1">
      <alignment horizontal="center" vertical="center"/>
    </xf>
  </cellXfs>
  <cellStyles count="1304">
    <cellStyle name="_x000d__x000a_JournalTemplate=C:\COMFO\CTALK\JOURSTD.TPL_x000d__x000a_LbStateAddress=3 3 0 251 1 89 2 311_x000d__x000a_LbStateJou" xfId="3"/>
    <cellStyle name="1" xfId="4"/>
    <cellStyle name="12" xfId="5"/>
    <cellStyle name="2.1" xfId="6"/>
    <cellStyle name="2.1.1" xfId="7"/>
    <cellStyle name="2.1.1.1" xfId="8"/>
    <cellStyle name="20% - Accent1" xfId="9"/>
    <cellStyle name="20% - Accent2" xfId="10"/>
    <cellStyle name="20% - Accent3" xfId="11"/>
    <cellStyle name="20% - Accent4" xfId="12"/>
    <cellStyle name="20% - Accent5" xfId="13"/>
    <cellStyle name="20% - Accent6" xfId="14"/>
    <cellStyle name="20% - Ênfase1 10" xfId="15"/>
    <cellStyle name="20% - Ênfase1 11" xfId="16"/>
    <cellStyle name="20% - Ênfase1 12" xfId="17"/>
    <cellStyle name="20% - Ênfase1 13" xfId="18"/>
    <cellStyle name="20% - Ênfase1 14" xfId="19"/>
    <cellStyle name="20% - Ênfase1 15" xfId="20"/>
    <cellStyle name="20% - Ênfase1 16" xfId="21"/>
    <cellStyle name="20% - Ênfase1 17" xfId="22"/>
    <cellStyle name="20% - Ênfase1 18" xfId="23"/>
    <cellStyle name="20% - Ênfase1 19" xfId="24"/>
    <cellStyle name="20% - Ênfase1 2" xfId="25"/>
    <cellStyle name="20% - Ênfase1 2 2" xfId="26"/>
    <cellStyle name="20% - Ênfase1 2 2 2" xfId="27"/>
    <cellStyle name="20% - Ênfase1 2 3" xfId="28"/>
    <cellStyle name="20% - Ênfase1 2 3 2" xfId="29"/>
    <cellStyle name="20% - Ênfase1 2 4" xfId="30"/>
    <cellStyle name="20% - Ênfase1 2 4 2" xfId="31"/>
    <cellStyle name="20% - Ênfase1 2 5" xfId="32"/>
    <cellStyle name="20% - Ênfase1 2 5 2" xfId="33"/>
    <cellStyle name="20% - Ênfase1 2 6" xfId="34"/>
    <cellStyle name="20% - Ênfase1 20" xfId="35"/>
    <cellStyle name="20% - Ênfase1 21" xfId="36"/>
    <cellStyle name="20% - Ênfase1 22" xfId="37"/>
    <cellStyle name="20% - Ênfase1 23" xfId="38"/>
    <cellStyle name="20% - Ênfase1 24" xfId="39"/>
    <cellStyle name="20% - Ênfase1 25" xfId="40"/>
    <cellStyle name="20% - Ênfase1 26" xfId="41"/>
    <cellStyle name="20% - Ênfase1 27" xfId="42"/>
    <cellStyle name="20% - Ênfase1 3" xfId="43"/>
    <cellStyle name="20% - Ênfase1 4" xfId="44"/>
    <cellStyle name="20% - Ênfase1 5" xfId="45"/>
    <cellStyle name="20% - Ênfase1 6" xfId="46"/>
    <cellStyle name="20% - Ênfase1 7" xfId="47"/>
    <cellStyle name="20% - Ênfase1 8" xfId="48"/>
    <cellStyle name="20% - Ênfase1 9" xfId="49"/>
    <cellStyle name="20% - Ênfase2 10" xfId="50"/>
    <cellStyle name="20% - Ênfase2 11" xfId="51"/>
    <cellStyle name="20% - Ênfase2 12" xfId="52"/>
    <cellStyle name="20% - Ênfase2 13" xfId="53"/>
    <cellStyle name="20% - Ênfase2 14" xfId="54"/>
    <cellStyle name="20% - Ênfase2 15" xfId="55"/>
    <cellStyle name="20% - Ênfase2 16" xfId="56"/>
    <cellStyle name="20% - Ênfase2 17" xfId="57"/>
    <cellStyle name="20% - Ênfase2 18" xfId="58"/>
    <cellStyle name="20% - Ênfase2 19" xfId="59"/>
    <cellStyle name="20% - Ênfase2 2" xfId="60"/>
    <cellStyle name="20% - Ênfase2 2 2" xfId="61"/>
    <cellStyle name="20% - Ênfase2 2 2 2" xfId="62"/>
    <cellStyle name="20% - Ênfase2 2 3" xfId="63"/>
    <cellStyle name="20% - Ênfase2 2 3 2" xfId="64"/>
    <cellStyle name="20% - Ênfase2 2 4" xfId="65"/>
    <cellStyle name="20% - Ênfase2 2 4 2" xfId="66"/>
    <cellStyle name="20% - Ênfase2 2 5" xfId="67"/>
    <cellStyle name="20% - Ênfase2 2 5 2" xfId="68"/>
    <cellStyle name="20% - Ênfase2 2 6" xfId="69"/>
    <cellStyle name="20% - Ênfase2 20" xfId="70"/>
    <cellStyle name="20% - Ênfase2 21" xfId="71"/>
    <cellStyle name="20% - Ênfase2 22" xfId="72"/>
    <cellStyle name="20% - Ênfase2 23" xfId="73"/>
    <cellStyle name="20% - Ênfase2 24" xfId="74"/>
    <cellStyle name="20% - Ênfase2 25" xfId="75"/>
    <cellStyle name="20% - Ênfase2 26" xfId="76"/>
    <cellStyle name="20% - Ênfase2 27" xfId="77"/>
    <cellStyle name="20% - Ênfase2 3" xfId="78"/>
    <cellStyle name="20% - Ênfase2 4" xfId="79"/>
    <cellStyle name="20% - Ênfase2 5" xfId="80"/>
    <cellStyle name="20% - Ênfase2 6" xfId="81"/>
    <cellStyle name="20% - Ênfase2 7" xfId="82"/>
    <cellStyle name="20% - Ênfase2 8" xfId="83"/>
    <cellStyle name="20% - Ênfase2 9" xfId="84"/>
    <cellStyle name="20% - Ênfase3 10" xfId="85"/>
    <cellStyle name="20% - Ênfase3 11" xfId="86"/>
    <cellStyle name="20% - Ênfase3 12" xfId="87"/>
    <cellStyle name="20% - Ênfase3 13" xfId="88"/>
    <cellStyle name="20% - Ênfase3 14" xfId="89"/>
    <cellStyle name="20% - Ênfase3 15" xfId="90"/>
    <cellStyle name="20% - Ênfase3 16" xfId="91"/>
    <cellStyle name="20% - Ênfase3 17" xfId="92"/>
    <cellStyle name="20% - Ênfase3 18" xfId="93"/>
    <cellStyle name="20% - Ênfase3 19" xfId="94"/>
    <cellStyle name="20% - Ênfase3 2" xfId="95"/>
    <cellStyle name="20% - Ênfase3 2 2" xfId="96"/>
    <cellStyle name="20% - Ênfase3 2 2 2" xfId="97"/>
    <cellStyle name="20% - Ênfase3 2 3" xfId="98"/>
    <cellStyle name="20% - Ênfase3 2 3 2" xfId="99"/>
    <cellStyle name="20% - Ênfase3 2 4" xfId="100"/>
    <cellStyle name="20% - Ênfase3 2 4 2" xfId="101"/>
    <cellStyle name="20% - Ênfase3 2 5" xfId="102"/>
    <cellStyle name="20% - Ênfase3 2 5 2" xfId="103"/>
    <cellStyle name="20% - Ênfase3 2 6" xfId="104"/>
    <cellStyle name="20% - Ênfase3 20" xfId="105"/>
    <cellStyle name="20% - Ênfase3 21" xfId="106"/>
    <cellStyle name="20% - Ênfase3 22" xfId="107"/>
    <cellStyle name="20% - Ênfase3 23" xfId="108"/>
    <cellStyle name="20% - Ênfase3 24" xfId="109"/>
    <cellStyle name="20% - Ênfase3 25" xfId="110"/>
    <cellStyle name="20% - Ênfase3 26" xfId="111"/>
    <cellStyle name="20% - Ênfase3 27" xfId="112"/>
    <cellStyle name="20% - Ênfase3 3" xfId="113"/>
    <cellStyle name="20% - Ênfase3 4" xfId="114"/>
    <cellStyle name="20% - Ênfase3 5" xfId="115"/>
    <cellStyle name="20% - Ênfase3 6" xfId="116"/>
    <cellStyle name="20% - Ênfase3 7" xfId="117"/>
    <cellStyle name="20% - Ênfase3 8" xfId="118"/>
    <cellStyle name="20% - Ênfase3 9" xfId="119"/>
    <cellStyle name="20% - Ênfase4 10" xfId="120"/>
    <cellStyle name="20% - Ênfase4 11" xfId="121"/>
    <cellStyle name="20% - Ênfase4 12" xfId="122"/>
    <cellStyle name="20% - Ênfase4 13" xfId="123"/>
    <cellStyle name="20% - Ênfase4 14" xfId="124"/>
    <cellStyle name="20% - Ênfase4 15" xfId="125"/>
    <cellStyle name="20% - Ênfase4 16" xfId="126"/>
    <cellStyle name="20% - Ênfase4 17" xfId="127"/>
    <cellStyle name="20% - Ênfase4 18" xfId="128"/>
    <cellStyle name="20% - Ênfase4 19" xfId="129"/>
    <cellStyle name="20% - Ênfase4 2" xfId="130"/>
    <cellStyle name="20% - Ênfase4 2 2" xfId="131"/>
    <cellStyle name="20% - Ênfase4 2 2 2" xfId="132"/>
    <cellStyle name="20% - Ênfase4 2 3" xfId="133"/>
    <cellStyle name="20% - Ênfase4 2 3 2" xfId="134"/>
    <cellStyle name="20% - Ênfase4 2 4" xfId="135"/>
    <cellStyle name="20% - Ênfase4 2 4 2" xfId="136"/>
    <cellStyle name="20% - Ênfase4 2 5" xfId="137"/>
    <cellStyle name="20% - Ênfase4 2 5 2" xfId="138"/>
    <cellStyle name="20% - Ênfase4 2 6" xfId="139"/>
    <cellStyle name="20% - Ênfase4 20" xfId="140"/>
    <cellStyle name="20% - Ênfase4 21" xfId="141"/>
    <cellStyle name="20% - Ênfase4 22" xfId="142"/>
    <cellStyle name="20% - Ênfase4 23" xfId="143"/>
    <cellStyle name="20% - Ênfase4 24" xfId="144"/>
    <cellStyle name="20% - Ênfase4 25" xfId="145"/>
    <cellStyle name="20% - Ênfase4 26" xfId="146"/>
    <cellStyle name="20% - Ênfase4 27" xfId="147"/>
    <cellStyle name="20% - Ênfase4 3" xfId="148"/>
    <cellStyle name="20% - Ênfase4 4" xfId="149"/>
    <cellStyle name="20% - Ênfase4 5" xfId="150"/>
    <cellStyle name="20% - Ênfase4 6" xfId="151"/>
    <cellStyle name="20% - Ênfase4 7" xfId="152"/>
    <cellStyle name="20% - Ênfase4 8" xfId="153"/>
    <cellStyle name="20% - Ênfase4 9" xfId="154"/>
    <cellStyle name="20% - Ênfase5 10" xfId="155"/>
    <cellStyle name="20% - Ênfase5 11" xfId="156"/>
    <cellStyle name="20% - Ênfase5 12" xfId="157"/>
    <cellStyle name="20% - Ênfase5 13" xfId="158"/>
    <cellStyle name="20% - Ênfase5 14" xfId="159"/>
    <cellStyle name="20% - Ênfase5 15" xfId="160"/>
    <cellStyle name="20% - Ênfase5 16" xfId="161"/>
    <cellStyle name="20% - Ênfase5 17" xfId="162"/>
    <cellStyle name="20% - Ênfase5 18" xfId="163"/>
    <cellStyle name="20% - Ênfase5 19" xfId="164"/>
    <cellStyle name="20% - Ênfase5 2" xfId="165"/>
    <cellStyle name="20% - Ênfase5 2 2" xfId="166"/>
    <cellStyle name="20% - Ênfase5 2 2 2" xfId="167"/>
    <cellStyle name="20% - Ênfase5 2 3" xfId="168"/>
    <cellStyle name="20% - Ênfase5 2 3 2" xfId="169"/>
    <cellStyle name="20% - Ênfase5 2 4" xfId="170"/>
    <cellStyle name="20% - Ênfase5 2 4 2" xfId="171"/>
    <cellStyle name="20% - Ênfase5 2 5" xfId="172"/>
    <cellStyle name="20% - Ênfase5 2 5 2" xfId="173"/>
    <cellStyle name="20% - Ênfase5 2 6" xfId="174"/>
    <cellStyle name="20% - Ênfase5 20" xfId="175"/>
    <cellStyle name="20% - Ênfase5 21" xfId="176"/>
    <cellStyle name="20% - Ênfase5 22" xfId="177"/>
    <cellStyle name="20% - Ênfase5 23" xfId="178"/>
    <cellStyle name="20% - Ênfase5 24" xfId="179"/>
    <cellStyle name="20% - Ênfase5 25" xfId="180"/>
    <cellStyle name="20% - Ênfase5 26" xfId="181"/>
    <cellStyle name="20% - Ênfase5 27" xfId="182"/>
    <cellStyle name="20% - Ênfase5 3" xfId="183"/>
    <cellStyle name="20% - Ênfase5 4" xfId="184"/>
    <cellStyle name="20% - Ênfase5 5" xfId="185"/>
    <cellStyle name="20% - Ênfase5 6" xfId="186"/>
    <cellStyle name="20% - Ênfase5 7" xfId="187"/>
    <cellStyle name="20% - Ênfase5 8" xfId="188"/>
    <cellStyle name="20% - Ênfase5 9" xfId="189"/>
    <cellStyle name="20% - Ênfase6 10" xfId="190"/>
    <cellStyle name="20% - Ênfase6 11" xfId="191"/>
    <cellStyle name="20% - Ênfase6 12" xfId="192"/>
    <cellStyle name="20% - Ênfase6 13" xfId="193"/>
    <cellStyle name="20% - Ênfase6 14" xfId="194"/>
    <cellStyle name="20% - Ênfase6 15" xfId="195"/>
    <cellStyle name="20% - Ênfase6 16" xfId="196"/>
    <cellStyle name="20% - Ênfase6 17" xfId="197"/>
    <cellStyle name="20% - Ênfase6 18" xfId="198"/>
    <cellStyle name="20% - Ênfase6 19" xfId="199"/>
    <cellStyle name="20% - Ênfase6 2" xfId="200"/>
    <cellStyle name="20% - Ênfase6 2 2" xfId="201"/>
    <cellStyle name="20% - Ênfase6 2 2 2" xfId="202"/>
    <cellStyle name="20% - Ênfase6 2 3" xfId="203"/>
    <cellStyle name="20% - Ênfase6 2 3 2" xfId="204"/>
    <cellStyle name="20% - Ênfase6 2 4" xfId="205"/>
    <cellStyle name="20% - Ênfase6 2 4 2" xfId="206"/>
    <cellStyle name="20% - Ênfase6 2 5" xfId="207"/>
    <cellStyle name="20% - Ênfase6 2 5 2" xfId="208"/>
    <cellStyle name="20% - Ênfase6 2 6" xfId="209"/>
    <cellStyle name="20% - Ênfase6 20" xfId="210"/>
    <cellStyle name="20% - Ênfase6 21" xfId="211"/>
    <cellStyle name="20% - Ênfase6 22" xfId="212"/>
    <cellStyle name="20% - Ênfase6 23" xfId="213"/>
    <cellStyle name="20% - Ênfase6 24" xfId="214"/>
    <cellStyle name="20% - Ênfase6 25" xfId="215"/>
    <cellStyle name="20% - Ênfase6 26" xfId="216"/>
    <cellStyle name="20% - Ênfase6 27" xfId="217"/>
    <cellStyle name="20% - Ênfase6 3" xfId="218"/>
    <cellStyle name="20% - Ênfase6 4" xfId="219"/>
    <cellStyle name="20% - Ênfase6 5" xfId="220"/>
    <cellStyle name="20% - Ênfase6 6" xfId="221"/>
    <cellStyle name="20% - Ênfase6 7" xfId="222"/>
    <cellStyle name="20% - Ênfase6 8" xfId="223"/>
    <cellStyle name="20% - Ênfase6 9" xfId="224"/>
    <cellStyle name="40% - Accent1" xfId="225"/>
    <cellStyle name="40% - Accent2" xfId="226"/>
    <cellStyle name="40% - Accent3" xfId="227"/>
    <cellStyle name="40% - Accent4" xfId="228"/>
    <cellStyle name="40% - Accent5" xfId="229"/>
    <cellStyle name="40% - Accent6" xfId="230"/>
    <cellStyle name="40% - Ênfase1 10" xfId="231"/>
    <cellStyle name="40% - Ênfase1 11" xfId="232"/>
    <cellStyle name="40% - Ênfase1 12" xfId="233"/>
    <cellStyle name="40% - Ênfase1 13" xfId="234"/>
    <cellStyle name="40% - Ênfase1 14" xfId="235"/>
    <cellStyle name="40% - Ênfase1 15" xfId="236"/>
    <cellStyle name="40% - Ênfase1 16" xfId="237"/>
    <cellStyle name="40% - Ênfase1 17" xfId="238"/>
    <cellStyle name="40% - Ênfase1 18" xfId="239"/>
    <cellStyle name="40% - Ênfase1 19" xfId="240"/>
    <cellStyle name="40% - Ênfase1 2" xfId="241"/>
    <cellStyle name="40% - Ênfase1 2 2" xfId="242"/>
    <cellStyle name="40% - Ênfase1 2 2 2" xfId="243"/>
    <cellStyle name="40% - Ênfase1 2 3" xfId="244"/>
    <cellStyle name="40% - Ênfase1 2 3 2" xfId="245"/>
    <cellStyle name="40% - Ênfase1 2 4" xfId="246"/>
    <cellStyle name="40% - Ênfase1 2 4 2" xfId="247"/>
    <cellStyle name="40% - Ênfase1 2 5" xfId="248"/>
    <cellStyle name="40% - Ênfase1 2 5 2" xfId="249"/>
    <cellStyle name="40% - Ênfase1 2 6" xfId="250"/>
    <cellStyle name="40% - Ênfase1 20" xfId="251"/>
    <cellStyle name="40% - Ênfase1 21" xfId="252"/>
    <cellStyle name="40% - Ênfase1 22" xfId="253"/>
    <cellStyle name="40% - Ênfase1 23" xfId="254"/>
    <cellStyle name="40% - Ênfase1 24" xfId="255"/>
    <cellStyle name="40% - Ênfase1 25" xfId="256"/>
    <cellStyle name="40% - Ênfase1 26" xfId="257"/>
    <cellStyle name="40% - Ênfase1 27" xfId="258"/>
    <cellStyle name="40% - Ênfase1 3" xfId="259"/>
    <cellStyle name="40% - Ênfase1 4" xfId="260"/>
    <cellStyle name="40% - Ênfase1 5" xfId="261"/>
    <cellStyle name="40% - Ênfase1 6" xfId="262"/>
    <cellStyle name="40% - Ênfase1 7" xfId="263"/>
    <cellStyle name="40% - Ênfase1 8" xfId="264"/>
    <cellStyle name="40% - Ênfase1 9" xfId="265"/>
    <cellStyle name="40% - Ênfase2 10" xfId="266"/>
    <cellStyle name="40% - Ênfase2 11" xfId="267"/>
    <cellStyle name="40% - Ênfase2 12" xfId="268"/>
    <cellStyle name="40% - Ênfase2 13" xfId="269"/>
    <cellStyle name="40% - Ênfase2 14" xfId="270"/>
    <cellStyle name="40% - Ênfase2 15" xfId="271"/>
    <cellStyle name="40% - Ênfase2 16" xfId="272"/>
    <cellStyle name="40% - Ênfase2 17" xfId="273"/>
    <cellStyle name="40% - Ênfase2 18" xfId="274"/>
    <cellStyle name="40% - Ênfase2 19" xfId="275"/>
    <cellStyle name="40% - Ênfase2 2" xfId="276"/>
    <cellStyle name="40% - Ênfase2 2 2" xfId="277"/>
    <cellStyle name="40% - Ênfase2 2 2 2" xfId="278"/>
    <cellStyle name="40% - Ênfase2 2 3" xfId="279"/>
    <cellStyle name="40% - Ênfase2 2 3 2" xfId="280"/>
    <cellStyle name="40% - Ênfase2 2 4" xfId="281"/>
    <cellStyle name="40% - Ênfase2 2 4 2" xfId="282"/>
    <cellStyle name="40% - Ênfase2 2 5" xfId="283"/>
    <cellStyle name="40% - Ênfase2 2 5 2" xfId="284"/>
    <cellStyle name="40% - Ênfase2 2 6" xfId="285"/>
    <cellStyle name="40% - Ênfase2 20" xfId="286"/>
    <cellStyle name="40% - Ênfase2 21" xfId="287"/>
    <cellStyle name="40% - Ênfase2 22" xfId="288"/>
    <cellStyle name="40% - Ênfase2 23" xfId="289"/>
    <cellStyle name="40% - Ênfase2 24" xfId="290"/>
    <cellStyle name="40% - Ênfase2 25" xfId="291"/>
    <cellStyle name="40% - Ênfase2 26" xfId="292"/>
    <cellStyle name="40% - Ênfase2 27" xfId="293"/>
    <cellStyle name="40% - Ênfase2 3" xfId="294"/>
    <cellStyle name="40% - Ênfase2 4" xfId="295"/>
    <cellStyle name="40% - Ênfase2 5" xfId="296"/>
    <cellStyle name="40% - Ênfase2 6" xfId="297"/>
    <cellStyle name="40% - Ênfase2 7" xfId="298"/>
    <cellStyle name="40% - Ênfase2 8" xfId="299"/>
    <cellStyle name="40% - Ênfase2 9" xfId="300"/>
    <cellStyle name="40% - Ênfase3 10" xfId="301"/>
    <cellStyle name="40% - Ênfase3 11" xfId="302"/>
    <cellStyle name="40% - Ênfase3 12" xfId="303"/>
    <cellStyle name="40% - Ênfase3 13" xfId="304"/>
    <cellStyle name="40% - Ênfase3 14" xfId="305"/>
    <cellStyle name="40% - Ênfase3 15" xfId="306"/>
    <cellStyle name="40% - Ênfase3 16" xfId="307"/>
    <cellStyle name="40% - Ênfase3 17" xfId="308"/>
    <cellStyle name="40% - Ênfase3 18" xfId="309"/>
    <cellStyle name="40% - Ênfase3 19" xfId="310"/>
    <cellStyle name="40% - Ênfase3 2" xfId="311"/>
    <cellStyle name="40% - Ênfase3 2 2" xfId="312"/>
    <cellStyle name="40% - Ênfase3 2 2 2" xfId="313"/>
    <cellStyle name="40% - Ênfase3 2 3" xfId="314"/>
    <cellStyle name="40% - Ênfase3 2 3 2" xfId="315"/>
    <cellStyle name="40% - Ênfase3 2 4" xfId="316"/>
    <cellStyle name="40% - Ênfase3 2 4 2" xfId="317"/>
    <cellStyle name="40% - Ênfase3 2 5" xfId="318"/>
    <cellStyle name="40% - Ênfase3 2 5 2" xfId="319"/>
    <cellStyle name="40% - Ênfase3 2 6" xfId="320"/>
    <cellStyle name="40% - Ênfase3 20" xfId="321"/>
    <cellStyle name="40% - Ênfase3 21" xfId="322"/>
    <cellStyle name="40% - Ênfase3 22" xfId="323"/>
    <cellStyle name="40% - Ênfase3 23" xfId="324"/>
    <cellStyle name="40% - Ênfase3 24" xfId="325"/>
    <cellStyle name="40% - Ênfase3 25" xfId="326"/>
    <cellStyle name="40% - Ênfase3 26" xfId="327"/>
    <cellStyle name="40% - Ênfase3 27" xfId="328"/>
    <cellStyle name="40% - Ênfase3 3" xfId="329"/>
    <cellStyle name="40% - Ênfase3 4" xfId="330"/>
    <cellStyle name="40% - Ênfase3 5" xfId="331"/>
    <cellStyle name="40% - Ênfase3 6" xfId="332"/>
    <cellStyle name="40% - Ênfase3 7" xfId="333"/>
    <cellStyle name="40% - Ênfase3 8" xfId="334"/>
    <cellStyle name="40% - Ênfase3 9" xfId="335"/>
    <cellStyle name="40% - Ênfase4 10" xfId="336"/>
    <cellStyle name="40% - Ênfase4 11" xfId="337"/>
    <cellStyle name="40% - Ênfase4 12" xfId="338"/>
    <cellStyle name="40% - Ênfase4 13" xfId="339"/>
    <cellStyle name="40% - Ênfase4 14" xfId="340"/>
    <cellStyle name="40% - Ênfase4 15" xfId="341"/>
    <cellStyle name="40% - Ênfase4 16" xfId="342"/>
    <cellStyle name="40% - Ênfase4 17" xfId="343"/>
    <cellStyle name="40% - Ênfase4 18" xfId="344"/>
    <cellStyle name="40% - Ênfase4 19" xfId="345"/>
    <cellStyle name="40% - Ênfase4 2" xfId="346"/>
    <cellStyle name="40% - Ênfase4 2 2" xfId="347"/>
    <cellStyle name="40% - Ênfase4 2 2 2" xfId="348"/>
    <cellStyle name="40% - Ênfase4 2 3" xfId="349"/>
    <cellStyle name="40% - Ênfase4 2 3 2" xfId="350"/>
    <cellStyle name="40% - Ênfase4 2 4" xfId="351"/>
    <cellStyle name="40% - Ênfase4 2 4 2" xfId="352"/>
    <cellStyle name="40% - Ênfase4 2 5" xfId="353"/>
    <cellStyle name="40% - Ênfase4 2 5 2" xfId="354"/>
    <cellStyle name="40% - Ênfase4 2 6" xfId="355"/>
    <cellStyle name="40% - Ênfase4 20" xfId="356"/>
    <cellStyle name="40% - Ênfase4 21" xfId="357"/>
    <cellStyle name="40% - Ênfase4 22" xfId="358"/>
    <cellStyle name="40% - Ênfase4 23" xfId="359"/>
    <cellStyle name="40% - Ênfase4 24" xfId="360"/>
    <cellStyle name="40% - Ênfase4 25" xfId="361"/>
    <cellStyle name="40% - Ênfase4 26" xfId="362"/>
    <cellStyle name="40% - Ênfase4 27" xfId="363"/>
    <cellStyle name="40% - Ênfase4 3" xfId="364"/>
    <cellStyle name="40% - Ênfase4 4" xfId="365"/>
    <cellStyle name="40% - Ênfase4 5" xfId="366"/>
    <cellStyle name="40% - Ênfase4 6" xfId="367"/>
    <cellStyle name="40% - Ênfase4 7" xfId="368"/>
    <cellStyle name="40% - Ênfase4 8" xfId="369"/>
    <cellStyle name="40% - Ênfase4 9" xfId="370"/>
    <cellStyle name="40% - Ênfase5 10" xfId="371"/>
    <cellStyle name="40% - Ênfase5 11" xfId="372"/>
    <cellStyle name="40% - Ênfase5 12" xfId="373"/>
    <cellStyle name="40% - Ênfase5 13" xfId="374"/>
    <cellStyle name="40% - Ênfase5 14" xfId="375"/>
    <cellStyle name="40% - Ênfase5 15" xfId="376"/>
    <cellStyle name="40% - Ênfase5 16" xfId="377"/>
    <cellStyle name="40% - Ênfase5 17" xfId="378"/>
    <cellStyle name="40% - Ênfase5 18" xfId="379"/>
    <cellStyle name="40% - Ênfase5 19" xfId="380"/>
    <cellStyle name="40% - Ênfase5 2" xfId="381"/>
    <cellStyle name="40% - Ênfase5 2 2" xfId="382"/>
    <cellStyle name="40% - Ênfase5 2 2 2" xfId="383"/>
    <cellStyle name="40% - Ênfase5 2 3" xfId="384"/>
    <cellStyle name="40% - Ênfase5 2 3 2" xfId="385"/>
    <cellStyle name="40% - Ênfase5 2 4" xfId="386"/>
    <cellStyle name="40% - Ênfase5 2 4 2" xfId="387"/>
    <cellStyle name="40% - Ênfase5 2 5" xfId="388"/>
    <cellStyle name="40% - Ênfase5 2 5 2" xfId="389"/>
    <cellStyle name="40% - Ênfase5 2 6" xfId="390"/>
    <cellStyle name="40% - Ênfase5 20" xfId="391"/>
    <cellStyle name="40% - Ênfase5 21" xfId="392"/>
    <cellStyle name="40% - Ênfase5 22" xfId="393"/>
    <cellStyle name="40% - Ênfase5 23" xfId="394"/>
    <cellStyle name="40% - Ênfase5 24" xfId="395"/>
    <cellStyle name="40% - Ênfase5 25" xfId="396"/>
    <cellStyle name="40% - Ênfase5 26" xfId="397"/>
    <cellStyle name="40% - Ênfase5 27" xfId="398"/>
    <cellStyle name="40% - Ênfase5 3" xfId="399"/>
    <cellStyle name="40% - Ênfase5 4" xfId="400"/>
    <cellStyle name="40% - Ênfase5 5" xfId="401"/>
    <cellStyle name="40% - Ênfase5 6" xfId="402"/>
    <cellStyle name="40% - Ênfase5 7" xfId="403"/>
    <cellStyle name="40% - Ênfase5 8" xfId="404"/>
    <cellStyle name="40% - Ênfase5 9" xfId="405"/>
    <cellStyle name="40% - Ênfase6 10" xfId="406"/>
    <cellStyle name="40% - Ênfase6 11" xfId="407"/>
    <cellStyle name="40% - Ênfase6 12" xfId="408"/>
    <cellStyle name="40% - Ênfase6 13" xfId="409"/>
    <cellStyle name="40% - Ênfase6 14" xfId="410"/>
    <cellStyle name="40% - Ênfase6 15" xfId="411"/>
    <cellStyle name="40% - Ênfase6 16" xfId="412"/>
    <cellStyle name="40% - Ênfase6 17" xfId="413"/>
    <cellStyle name="40% - Ênfase6 18" xfId="414"/>
    <cellStyle name="40% - Ênfase6 19" xfId="415"/>
    <cellStyle name="40% - Ênfase6 2" xfId="416"/>
    <cellStyle name="40% - Ênfase6 2 2" xfId="417"/>
    <cellStyle name="40% - Ênfase6 2 2 2" xfId="418"/>
    <cellStyle name="40% - Ênfase6 2 3" xfId="419"/>
    <cellStyle name="40% - Ênfase6 2 3 2" xfId="420"/>
    <cellStyle name="40% - Ênfase6 2 4" xfId="421"/>
    <cellStyle name="40% - Ênfase6 2 4 2" xfId="422"/>
    <cellStyle name="40% - Ênfase6 2 5" xfId="423"/>
    <cellStyle name="40% - Ênfase6 2 5 2" xfId="424"/>
    <cellStyle name="40% - Ênfase6 2 6" xfId="425"/>
    <cellStyle name="40% - Ênfase6 20" xfId="426"/>
    <cellStyle name="40% - Ênfase6 21" xfId="427"/>
    <cellStyle name="40% - Ênfase6 22" xfId="428"/>
    <cellStyle name="40% - Ênfase6 23" xfId="429"/>
    <cellStyle name="40% - Ênfase6 24" xfId="430"/>
    <cellStyle name="40% - Ênfase6 25" xfId="431"/>
    <cellStyle name="40% - Ênfase6 26" xfId="432"/>
    <cellStyle name="40% - Ênfase6 27" xfId="433"/>
    <cellStyle name="40% - Ênfase6 3" xfId="434"/>
    <cellStyle name="40% - Ênfase6 4" xfId="435"/>
    <cellStyle name="40% - Ênfase6 5" xfId="436"/>
    <cellStyle name="40% - Ênfase6 6" xfId="437"/>
    <cellStyle name="40% - Ênfase6 7" xfId="438"/>
    <cellStyle name="40% - Ênfase6 8" xfId="439"/>
    <cellStyle name="40% - Ênfase6 9" xfId="440"/>
    <cellStyle name="60% - Accent1" xfId="441"/>
    <cellStyle name="60% - Accent2" xfId="442"/>
    <cellStyle name="60% - Accent3" xfId="443"/>
    <cellStyle name="60% - Accent4" xfId="444"/>
    <cellStyle name="60% - Accent5" xfId="445"/>
    <cellStyle name="60% - Accent6" xfId="446"/>
    <cellStyle name="60% - Ênfase1 2" xfId="447"/>
    <cellStyle name="60% - Ênfase2 2" xfId="448"/>
    <cellStyle name="60% - Ênfase3 2" xfId="449"/>
    <cellStyle name="60% - Ênfase4 2" xfId="450"/>
    <cellStyle name="60% - Ênfase5 2" xfId="451"/>
    <cellStyle name="60% - Ênfase6 2" xfId="452"/>
    <cellStyle name="Accent1" xfId="453"/>
    <cellStyle name="Accent1 - 20%" xfId="454"/>
    <cellStyle name="Accent1 - 40%" xfId="455"/>
    <cellStyle name="Accent1 - 60%" xfId="456"/>
    <cellStyle name="Accent1_HISTOGRAMAS" xfId="457"/>
    <cellStyle name="Accent2" xfId="458"/>
    <cellStyle name="Accent2 - 20%" xfId="459"/>
    <cellStyle name="Accent2 - 40%" xfId="460"/>
    <cellStyle name="Accent2 - 60%" xfId="461"/>
    <cellStyle name="Accent2_HISTOGRAMAS" xfId="462"/>
    <cellStyle name="Accent3" xfId="463"/>
    <cellStyle name="Accent3 - 20%" xfId="464"/>
    <cellStyle name="Accent3 - 40%" xfId="465"/>
    <cellStyle name="Accent3 - 60%" xfId="466"/>
    <cellStyle name="Accent3_HISTOGRAMAS" xfId="467"/>
    <cellStyle name="Accent4" xfId="468"/>
    <cellStyle name="Accent4 - 20%" xfId="469"/>
    <cellStyle name="Accent4 - 40%" xfId="470"/>
    <cellStyle name="Accent4 - 60%" xfId="471"/>
    <cellStyle name="Accent4_HISTOGRAMAS" xfId="472"/>
    <cellStyle name="Accent5" xfId="473"/>
    <cellStyle name="Accent5 - 20%" xfId="474"/>
    <cellStyle name="Accent5 - 40%" xfId="475"/>
    <cellStyle name="Accent5 - 60%" xfId="476"/>
    <cellStyle name="Accent6" xfId="477"/>
    <cellStyle name="Accent6 - 20%" xfId="478"/>
    <cellStyle name="Accent6 - 40%" xfId="479"/>
    <cellStyle name="Accent6 - 60%" xfId="480"/>
    <cellStyle name="Accent6_HISTOGRAMAS" xfId="481"/>
    <cellStyle name="Bad" xfId="482"/>
    <cellStyle name="Beschreibung" xfId="483"/>
    <cellStyle name="Bom 2" xfId="484"/>
    <cellStyle name="CABEÇALHO" xfId="485"/>
    <cellStyle name="CABEÇALHO 2" xfId="486"/>
    <cellStyle name="CABEÇALHO 3" xfId="487"/>
    <cellStyle name="Calculation" xfId="488"/>
    <cellStyle name="Cálculo 2" xfId="489"/>
    <cellStyle name="Cálculo 2 2" xfId="490"/>
    <cellStyle name="Cálculo 2 3" xfId="491"/>
    <cellStyle name="Camp Output Field" xfId="492"/>
    <cellStyle name="Camp Output Field General" xfId="493"/>
    <cellStyle name="Camp Output Field_0430_Cx_02" xfId="494"/>
    <cellStyle name="Cancel" xfId="495"/>
    <cellStyle name="Célula de Verificação 2" xfId="496"/>
    <cellStyle name="Célula Vinculada 2" xfId="497"/>
    <cellStyle name="CEP-Cidade-UF" xfId="498"/>
    <cellStyle name="Check Cell" xfId="499"/>
    <cellStyle name="Coluna" xfId="500"/>
    <cellStyle name="Comma" xfId="501"/>
    <cellStyle name="Comma0" xfId="502"/>
    <cellStyle name="CORES" xfId="503"/>
    <cellStyle name="CPU" xfId="504"/>
    <cellStyle name="Currency" xfId="505"/>
    <cellStyle name="Currency [0]_Arauco Piping list" xfId="506"/>
    <cellStyle name="Currency_0007201HZE" xfId="507"/>
    <cellStyle name="Currency0" xfId="508"/>
    <cellStyle name="Custo" xfId="509"/>
    <cellStyle name="Custo 2" xfId="510"/>
    <cellStyle name="Custo 3" xfId="511"/>
    <cellStyle name="CustoTotal" xfId="512"/>
    <cellStyle name="CustoTotal 2" xfId="513"/>
    <cellStyle name="CustoTotal 3" xfId="514"/>
    <cellStyle name="Data" xfId="515"/>
    <cellStyle name="Date" xfId="516"/>
    <cellStyle name="Decimal2" xfId="517"/>
    <cellStyle name="Decimal2 2" xfId="518"/>
    <cellStyle name="Decimal2 3" xfId="519"/>
    <cellStyle name="Decimal3" xfId="520"/>
    <cellStyle name="Decimal4" xfId="521"/>
    <cellStyle name="Decimal5" xfId="522"/>
    <cellStyle name="dutra" xfId="523"/>
    <cellStyle name="dutra 2" xfId="524"/>
    <cellStyle name="Emphasis 1" xfId="525"/>
    <cellStyle name="Emphasis 2" xfId="526"/>
    <cellStyle name="Emphasis 3" xfId="527"/>
    <cellStyle name="Ênfase1 2" xfId="528"/>
    <cellStyle name="Ênfase2 2" xfId="529"/>
    <cellStyle name="Ênfase3 2" xfId="530"/>
    <cellStyle name="Ênfase4 2" xfId="531"/>
    <cellStyle name="Ênfase5 2" xfId="532"/>
    <cellStyle name="Ênfase6 2" xfId="533"/>
    <cellStyle name="Entrada 2" xfId="534"/>
    <cellStyle name="Entrada 2 2" xfId="535"/>
    <cellStyle name="Entrada 2 3" xfId="536"/>
    <cellStyle name="Estilo 1" xfId="537"/>
    <cellStyle name="Estilo 1 2" xfId="538"/>
    <cellStyle name="Euro" xfId="539"/>
    <cellStyle name="Euro 10" xfId="540"/>
    <cellStyle name="Euro 11" xfId="541"/>
    <cellStyle name="Euro 12" xfId="542"/>
    <cellStyle name="Euro 13" xfId="543"/>
    <cellStyle name="Euro 14" xfId="544"/>
    <cellStyle name="Euro 15" xfId="545"/>
    <cellStyle name="Euro 16" xfId="546"/>
    <cellStyle name="Euro 17" xfId="547"/>
    <cellStyle name="Euro 18" xfId="548"/>
    <cellStyle name="Euro 19" xfId="549"/>
    <cellStyle name="Euro 2" xfId="550"/>
    <cellStyle name="Euro 20" xfId="551"/>
    <cellStyle name="Euro 21" xfId="552"/>
    <cellStyle name="Euro 22" xfId="553"/>
    <cellStyle name="Euro 23" xfId="554"/>
    <cellStyle name="Euro 24" xfId="555"/>
    <cellStyle name="Euro 25" xfId="556"/>
    <cellStyle name="Euro 26" xfId="557"/>
    <cellStyle name="Euro 27" xfId="558"/>
    <cellStyle name="Euro 28" xfId="559"/>
    <cellStyle name="Euro 29" xfId="560"/>
    <cellStyle name="Euro 3" xfId="561"/>
    <cellStyle name="Euro 4" xfId="562"/>
    <cellStyle name="Euro 5" xfId="563"/>
    <cellStyle name="Euro 6" xfId="564"/>
    <cellStyle name="Euro 7" xfId="565"/>
    <cellStyle name="Euro 8" xfId="566"/>
    <cellStyle name="Euro 9" xfId="567"/>
    <cellStyle name="Excel Built-in Normal" xfId="568"/>
    <cellStyle name="Explanatory Text" xfId="569"/>
    <cellStyle name="Fixed" xfId="570"/>
    <cellStyle name="Fixo" xfId="571"/>
    <cellStyle name="Followed Hyperlink" xfId="572"/>
    <cellStyle name="Formula" xfId="573"/>
    <cellStyle name="Formula 2" xfId="574"/>
    <cellStyle name="Formula 3" xfId="575"/>
    <cellStyle name="Formula_Curva_ABC_Insumos_Familia" xfId="576"/>
    <cellStyle name="Good" xfId="577"/>
    <cellStyle name="Grey" xfId="578"/>
    <cellStyle name="Heading 1" xfId="579"/>
    <cellStyle name="Heading 2" xfId="580"/>
    <cellStyle name="Heading 3" xfId="581"/>
    <cellStyle name="Heading 4" xfId="582"/>
    <cellStyle name="Hiperlink" xfId="1276" builtinId="8"/>
    <cellStyle name="Hiperlink 2" xfId="1295"/>
    <cellStyle name="Hyperlink 2" xfId="583"/>
    <cellStyle name="Hyperlinkki" xfId="584"/>
    <cellStyle name="Incorreto 2" xfId="585"/>
    <cellStyle name="Indefinido" xfId="586"/>
    <cellStyle name="Input" xfId="587"/>
    <cellStyle name="Input [yellow]" xfId="588"/>
    <cellStyle name="Input_10112_T2_Histograma_de_Mão_de_Obra_Direta_e_Indireta_MIP rev1" xfId="589"/>
    <cellStyle name="ÌTENS" xfId="590"/>
    <cellStyle name="Kurs" xfId="591"/>
    <cellStyle name="Linha" xfId="592"/>
    <cellStyle name="Linha 2" xfId="593"/>
    <cellStyle name="Linked Cell" xfId="594"/>
    <cellStyle name="LISTA" xfId="595"/>
    <cellStyle name="M S SANS SERIF" xfId="596"/>
    <cellStyle name="M S SANS SERIF 2" xfId="597"/>
    <cellStyle name="M„„ritt„m„t”n" xfId="598"/>
    <cellStyle name="material" xfId="599"/>
    <cellStyle name="material 2" xfId="600"/>
    <cellStyle name="Millares [0]_417-66X-SP-1554-03FEITO" xfId="601"/>
    <cellStyle name="Millares_2863_CDP" xfId="602"/>
    <cellStyle name="MINIPG" xfId="603"/>
    <cellStyle name="Moeda 2" xfId="604"/>
    <cellStyle name="Moeda 2 2" xfId="605"/>
    <cellStyle name="Moeda 2 2 2" xfId="1294"/>
    <cellStyle name="Moeda 2 3" xfId="606"/>
    <cellStyle name="Moeda 2 4" xfId="607"/>
    <cellStyle name="Moeda 2 5" xfId="608"/>
    <cellStyle name="Moeda 2 6" xfId="1290"/>
    <cellStyle name="Moeda 3" xfId="609"/>
    <cellStyle name="Moeda 3 2" xfId="610"/>
    <cellStyle name="Moeda 3 3" xfId="611"/>
    <cellStyle name="Moeda 3 4" xfId="612"/>
    <cellStyle name="Moeda 3 5" xfId="613"/>
    <cellStyle name="Moeda 4" xfId="614"/>
    <cellStyle name="Moeda 5" xfId="615"/>
    <cellStyle name="Moeda 5 2" xfId="616"/>
    <cellStyle name="Moeda 6" xfId="617"/>
    <cellStyle name="Moeda 6 2" xfId="618"/>
    <cellStyle name="Moeda 7" xfId="619"/>
    <cellStyle name="Moeda 8" xfId="1281"/>
    <cellStyle name="Moeda_CRONOGRAMA-L10 2" xfId="1286"/>
    <cellStyle name="Moneda [0]_417-66X-SP-1554-03FEITO" xfId="620"/>
    <cellStyle name="Moneda_417-66X-SP-1554-03FEITO" xfId="621"/>
    <cellStyle name="Neutra 2" xfId="622"/>
    <cellStyle name="Neutral" xfId="623"/>
    <cellStyle name="Normaali_kansi1" xfId="624"/>
    <cellStyle name="Normal" xfId="0" builtinId="0"/>
    <cellStyle name="Normal - Style1" xfId="625"/>
    <cellStyle name="Normal 10" xfId="626"/>
    <cellStyle name="Normal 10 2" xfId="627"/>
    <cellStyle name="Normal 102" xfId="1283"/>
    <cellStyle name="Normal 11" xfId="628"/>
    <cellStyle name="Normal 11 2" xfId="629"/>
    <cellStyle name="Normal 12" xfId="630"/>
    <cellStyle name="Normal 12 2" xfId="631"/>
    <cellStyle name="Normal 13" xfId="632"/>
    <cellStyle name="Normal 13 2" xfId="633"/>
    <cellStyle name="Normal 13 3" xfId="634"/>
    <cellStyle name="Normal 14" xfId="635"/>
    <cellStyle name="Normal 14 2" xfId="636"/>
    <cellStyle name="Normal 14 3" xfId="637"/>
    <cellStyle name="Normal 15" xfId="638"/>
    <cellStyle name="Normal 15 2" xfId="639"/>
    <cellStyle name="Normal 15 3" xfId="640"/>
    <cellStyle name="Normal 16" xfId="641"/>
    <cellStyle name="Normal 16 2" xfId="642"/>
    <cellStyle name="Normal 16 3" xfId="643"/>
    <cellStyle name="Normal 17" xfId="644"/>
    <cellStyle name="Normal 17 2" xfId="645"/>
    <cellStyle name="Normal 17 3" xfId="646"/>
    <cellStyle name="Normal 18" xfId="647"/>
    <cellStyle name="Normal 18 2" xfId="648"/>
    <cellStyle name="Normal 18 3" xfId="649"/>
    <cellStyle name="Normal 19" xfId="650"/>
    <cellStyle name="Normal 19 2" xfId="651"/>
    <cellStyle name="Normal 19 3" xfId="652"/>
    <cellStyle name="Normal 2" xfId="653"/>
    <cellStyle name="Normal 2 10" xfId="654"/>
    <cellStyle name="Normal 2 10 2" xfId="655"/>
    <cellStyle name="Normal 2 10 3" xfId="656"/>
    <cellStyle name="Normal 2 11" xfId="657"/>
    <cellStyle name="Normal 2 12" xfId="658"/>
    <cellStyle name="Normal 2 13" xfId="659"/>
    <cellStyle name="Normal 2 14" xfId="660"/>
    <cellStyle name="Normal 2 15" xfId="661"/>
    <cellStyle name="Normal 2 16" xfId="662"/>
    <cellStyle name="Normal 2 17" xfId="663"/>
    <cellStyle name="Normal 2 18" xfId="664"/>
    <cellStyle name="Normal 2 19" xfId="665"/>
    <cellStyle name="Normal 2 2" xfId="666"/>
    <cellStyle name="Normal 2 2 10" xfId="667"/>
    <cellStyle name="Normal 2 2 11" xfId="668"/>
    <cellStyle name="Normal 2 2 12" xfId="669"/>
    <cellStyle name="Normal 2 2 13" xfId="670"/>
    <cellStyle name="Normal 2 2 14" xfId="671"/>
    <cellStyle name="Normal 2 2 15" xfId="672"/>
    <cellStyle name="Normal 2 2 16" xfId="673"/>
    <cellStyle name="Normal 2 2 17" xfId="674"/>
    <cellStyle name="Normal 2 2 18" xfId="675"/>
    <cellStyle name="Normal 2 2 19" xfId="676"/>
    <cellStyle name="Normal 2 2 2" xfId="677"/>
    <cellStyle name="Normal 2 2 2 2" xfId="678"/>
    <cellStyle name="Normal 2 2 2 3" xfId="679"/>
    <cellStyle name="Normal 2 2 20" xfId="680"/>
    <cellStyle name="Normal 2 2 21" xfId="681"/>
    <cellStyle name="Normal 2 2 22" xfId="682"/>
    <cellStyle name="Normal 2 2 23" xfId="683"/>
    <cellStyle name="Normal 2 2 24" xfId="684"/>
    <cellStyle name="Normal 2 2 25" xfId="685"/>
    <cellStyle name="Normal 2 2 26" xfId="686"/>
    <cellStyle name="Normal 2 2 27" xfId="687"/>
    <cellStyle name="Normal 2 2 3" xfId="688"/>
    <cellStyle name="Normal 2 2 4" xfId="689"/>
    <cellStyle name="Normal 2 2 5" xfId="690"/>
    <cellStyle name="Normal 2 2 6" xfId="691"/>
    <cellStyle name="Normal 2 2 7" xfId="692"/>
    <cellStyle name="Normal 2 2 8" xfId="693"/>
    <cellStyle name="Normal 2 2 9" xfId="694"/>
    <cellStyle name="Normal 2 20" xfId="695"/>
    <cellStyle name="Normal 2 21" xfId="696"/>
    <cellStyle name="Normal 2 22" xfId="697"/>
    <cellStyle name="Normal 2 23" xfId="698"/>
    <cellStyle name="Normal 2 24" xfId="699"/>
    <cellStyle name="Normal 2 25" xfId="700"/>
    <cellStyle name="Normal 2 26" xfId="701"/>
    <cellStyle name="Normal 2 27" xfId="702"/>
    <cellStyle name="Normal 2 28" xfId="703"/>
    <cellStyle name="Normal 2 29" xfId="704"/>
    <cellStyle name="Normal 2 3" xfId="705"/>
    <cellStyle name="Normal 2 3 2" xfId="706"/>
    <cellStyle name="Normal 2 3 3" xfId="707"/>
    <cellStyle name="Normal 2 3 4" xfId="708"/>
    <cellStyle name="Normal 2 4" xfId="709"/>
    <cellStyle name="Normal 2 4 2" xfId="710"/>
    <cellStyle name="Normal 2 4 3" xfId="711"/>
    <cellStyle name="Normal 2 4 4" xfId="712"/>
    <cellStyle name="Normal 2 43" xfId="713"/>
    <cellStyle name="Normal 2 5" xfId="714"/>
    <cellStyle name="Normal 2 5 2" xfId="715"/>
    <cellStyle name="Normal 2 5 3" xfId="716"/>
    <cellStyle name="Normal 2 5 4" xfId="717"/>
    <cellStyle name="Normal 2 6" xfId="718"/>
    <cellStyle name="Normal 2 6 2" xfId="719"/>
    <cellStyle name="Normal 2 6 3" xfId="720"/>
    <cellStyle name="Normal 2 7" xfId="721"/>
    <cellStyle name="Normal 2 7 2" xfId="722"/>
    <cellStyle name="Normal 2 7 3" xfId="723"/>
    <cellStyle name="Normal 2 8" xfId="724"/>
    <cellStyle name="Normal 2 8 2" xfId="725"/>
    <cellStyle name="Normal 2 8 3" xfId="726"/>
    <cellStyle name="Normal 2 9" xfId="727"/>
    <cellStyle name="Normal 2 9 2" xfId="728"/>
    <cellStyle name="Normal 2 9 3" xfId="729"/>
    <cellStyle name="Normal 2_10112_T2_Histograma_de_Mão_de_Obra_Direta_e_Indireta_MIP rev1" xfId="730"/>
    <cellStyle name="Normal 20" xfId="731"/>
    <cellStyle name="Normal 21" xfId="732"/>
    <cellStyle name="Normal 22" xfId="733"/>
    <cellStyle name="Normal 22 2" xfId="734"/>
    <cellStyle name="Normal 22 3" xfId="735"/>
    <cellStyle name="Normal 22 3 2" xfId="736"/>
    <cellStyle name="Normal 22 4" xfId="737"/>
    <cellStyle name="Normal 23" xfId="738"/>
    <cellStyle name="Normal 23 2" xfId="739"/>
    <cellStyle name="Normal 23 3" xfId="740"/>
    <cellStyle name="Normal 23 3 2" xfId="741"/>
    <cellStyle name="Normal 23 4" xfId="742"/>
    <cellStyle name="Normal 24" xfId="743"/>
    <cellStyle name="Normal 24 2" xfId="744"/>
    <cellStyle name="Normal 24 3" xfId="745"/>
    <cellStyle name="Normal 25" xfId="746"/>
    <cellStyle name="Normal 25 2" xfId="747"/>
    <cellStyle name="Normal 26" xfId="748"/>
    <cellStyle name="Normal 27" xfId="749"/>
    <cellStyle name="Normal 28" xfId="750"/>
    <cellStyle name="Normal 29" xfId="751"/>
    <cellStyle name="Normal 3" xfId="752"/>
    <cellStyle name="Normal 3 2" xfId="753"/>
    <cellStyle name="Normal 3 2 2" xfId="754"/>
    <cellStyle name="Normal 3 2 3" xfId="755"/>
    <cellStyle name="Normal 3 2 3 2" xfId="756"/>
    <cellStyle name="Normal 3 2 4" xfId="757"/>
    <cellStyle name="Normal 3 2 4 2" xfId="758"/>
    <cellStyle name="Normal 3 3" xfId="759"/>
    <cellStyle name="Normal 3 4" xfId="760"/>
    <cellStyle name="Normal 3 4 2" xfId="761"/>
    <cellStyle name="Normal 3 5" xfId="762"/>
    <cellStyle name="Normal 30" xfId="763"/>
    <cellStyle name="Normal 30 2" xfId="764"/>
    <cellStyle name="Normal 31" xfId="765"/>
    <cellStyle name="Normal 32" xfId="766"/>
    <cellStyle name="Normal 33" xfId="767"/>
    <cellStyle name="Normal 34" xfId="768"/>
    <cellStyle name="Normal 35" xfId="769"/>
    <cellStyle name="Normal 36" xfId="770"/>
    <cellStyle name="Normal 36 2" xfId="771"/>
    <cellStyle name="Normal 37" xfId="772"/>
    <cellStyle name="Normal 37 2" xfId="773"/>
    <cellStyle name="Normal 38" xfId="774"/>
    <cellStyle name="Normal 39" xfId="775"/>
    <cellStyle name="Normal 4" xfId="776"/>
    <cellStyle name="Normal 4 2" xfId="777"/>
    <cellStyle name="Normal 4 2 2" xfId="778"/>
    <cellStyle name="Normal 4 2 3" xfId="779"/>
    <cellStyle name="Normal 4 3" xfId="780"/>
    <cellStyle name="Normal 4 4" xfId="781"/>
    <cellStyle name="Normal 4 4 2" xfId="782"/>
    <cellStyle name="Normal 4 5" xfId="783"/>
    <cellStyle name="Normal 40" xfId="784"/>
    <cellStyle name="Normal 41" xfId="785"/>
    <cellStyle name="Normal 42" xfId="786"/>
    <cellStyle name="Normal 43" xfId="787"/>
    <cellStyle name="Normal 44" xfId="788"/>
    <cellStyle name="Normal 45" xfId="789"/>
    <cellStyle name="Normal 45 2" xfId="790"/>
    <cellStyle name="Normal 46" xfId="791"/>
    <cellStyle name="Normal 47" xfId="792"/>
    <cellStyle name="Normal 48" xfId="793"/>
    <cellStyle name="Normal 49" xfId="794"/>
    <cellStyle name="Normal 5" xfId="795"/>
    <cellStyle name="Normal 5 10" xfId="796"/>
    <cellStyle name="Normal 5 11" xfId="797"/>
    <cellStyle name="Normal 5 12" xfId="798"/>
    <cellStyle name="Normal 5 12 2" xfId="799"/>
    <cellStyle name="Normal 5 13" xfId="800"/>
    <cellStyle name="Normal 5 14" xfId="801"/>
    <cellStyle name="Normal 5 2" xfId="802"/>
    <cellStyle name="Normal 5 2 2" xfId="803"/>
    <cellStyle name="Normal 5 3" xfId="804"/>
    <cellStyle name="Normal 5 3 2" xfId="805"/>
    <cellStyle name="Normal 5 4" xfId="806"/>
    <cellStyle name="Normal 5 5" xfId="807"/>
    <cellStyle name="Normal 5 6" xfId="808"/>
    <cellStyle name="Normal 5 7" xfId="809"/>
    <cellStyle name="Normal 5 8" xfId="810"/>
    <cellStyle name="Normal 5 9" xfId="811"/>
    <cellStyle name="Normal 50" xfId="812"/>
    <cellStyle name="Normal 51" xfId="813"/>
    <cellStyle name="Normal 51 2" xfId="814"/>
    <cellStyle name="Normal 52" xfId="815"/>
    <cellStyle name="Normal 52 2" xfId="816"/>
    <cellStyle name="Normal 53" xfId="817"/>
    <cellStyle name="Normal 53 2" xfId="818"/>
    <cellStyle name="Normal 54" xfId="819"/>
    <cellStyle name="Normal 54 2" xfId="820"/>
    <cellStyle name="Normal 55" xfId="821"/>
    <cellStyle name="Normal 55 2" xfId="822"/>
    <cellStyle name="Normal 56" xfId="823"/>
    <cellStyle name="Normal 56 2" xfId="824"/>
    <cellStyle name="Normal 57" xfId="825"/>
    <cellStyle name="Normal 57 2" xfId="826"/>
    <cellStyle name="Normal 58" xfId="827"/>
    <cellStyle name="Normal 59" xfId="828"/>
    <cellStyle name="Normal 6" xfId="829"/>
    <cellStyle name="Normal 6 2" xfId="830"/>
    <cellStyle name="Normal 6 2 2" xfId="831"/>
    <cellStyle name="Normal 6 3" xfId="832"/>
    <cellStyle name="Normal 6 4" xfId="833"/>
    <cellStyle name="Normal 6 4 2" xfId="834"/>
    <cellStyle name="Normal 6 4 2 2" xfId="835"/>
    <cellStyle name="Normal 6 4 3" xfId="836"/>
    <cellStyle name="Normal 6 5" xfId="837"/>
    <cellStyle name="Normal 60" xfId="1280"/>
    <cellStyle name="Normal 60 2" xfId="1291"/>
    <cellStyle name="Normal 60 3" xfId="1298"/>
    <cellStyle name="Normal 60 3 2" xfId="1303"/>
    <cellStyle name="Normal 60 4" xfId="1301"/>
    <cellStyle name="Normal 61" xfId="1292"/>
    <cellStyle name="Normal 62" xfId="1297"/>
    <cellStyle name="Normal 62 2" xfId="1302"/>
    <cellStyle name="Normal 63" xfId="1299"/>
    <cellStyle name="Normal 64" xfId="1300"/>
    <cellStyle name="Normal 66 14" xfId="1277"/>
    <cellStyle name="Normal 7" xfId="838"/>
    <cellStyle name="Normal 7 2" xfId="839"/>
    <cellStyle name="Normal 7 3" xfId="840"/>
    <cellStyle name="Normal 7 3 2" xfId="841"/>
    <cellStyle name="Normal 7 4" xfId="842"/>
    <cellStyle name="Normal 7 5" xfId="843"/>
    <cellStyle name="Normal 7 6" xfId="1285"/>
    <cellStyle name="Normal 8" xfId="844"/>
    <cellStyle name="Normal 8 2" xfId="845"/>
    <cellStyle name="Normal 8 3" xfId="846"/>
    <cellStyle name="Normal 9" xfId="847"/>
    <cellStyle name="Normal 9 2" xfId="848"/>
    <cellStyle name="Normal 9 3" xfId="849"/>
    <cellStyle name="Normal_CRONOGRAMA-L10 2" xfId="1284"/>
    <cellStyle name="Normal1" xfId="850"/>
    <cellStyle name="Normal2" xfId="851"/>
    <cellStyle name="Normal3" xfId="852"/>
    <cellStyle name="Normale_prova" xfId="853"/>
    <cellStyle name="Nota 10" xfId="854"/>
    <cellStyle name="Nota 10 2" xfId="855"/>
    <cellStyle name="Nota 10 3" xfId="856"/>
    <cellStyle name="Nota 11" xfId="857"/>
    <cellStyle name="Nota 11 2" xfId="858"/>
    <cellStyle name="Nota 11 3" xfId="859"/>
    <cellStyle name="Nota 12" xfId="860"/>
    <cellStyle name="Nota 12 2" xfId="861"/>
    <cellStyle name="Nota 12 3" xfId="862"/>
    <cellStyle name="Nota 13" xfId="863"/>
    <cellStyle name="Nota 13 2" xfId="864"/>
    <cellStyle name="Nota 13 3" xfId="865"/>
    <cellStyle name="Nota 14" xfId="866"/>
    <cellStyle name="Nota 14 2" xfId="867"/>
    <cellStyle name="Nota 14 3" xfId="868"/>
    <cellStyle name="Nota 15" xfId="869"/>
    <cellStyle name="Nota 15 2" xfId="870"/>
    <cellStyle name="Nota 15 3" xfId="871"/>
    <cellStyle name="Nota 16" xfId="872"/>
    <cellStyle name="Nota 16 2" xfId="873"/>
    <cellStyle name="Nota 16 3" xfId="874"/>
    <cellStyle name="Nota 17" xfId="875"/>
    <cellStyle name="Nota 17 2" xfId="876"/>
    <cellStyle name="Nota 17 3" xfId="877"/>
    <cellStyle name="Nota 18" xfId="878"/>
    <cellStyle name="Nota 18 2" xfId="879"/>
    <cellStyle name="Nota 18 3" xfId="880"/>
    <cellStyle name="Nota 19" xfId="881"/>
    <cellStyle name="Nota 19 2" xfId="882"/>
    <cellStyle name="Nota 19 3" xfId="883"/>
    <cellStyle name="Nota 2" xfId="884"/>
    <cellStyle name="Nota 2 2" xfId="885"/>
    <cellStyle name="Nota 2 3" xfId="886"/>
    <cellStyle name="Nota 20" xfId="887"/>
    <cellStyle name="Nota 20 2" xfId="888"/>
    <cellStyle name="Nota 20 3" xfId="889"/>
    <cellStyle name="Nota 21" xfId="890"/>
    <cellStyle name="Nota 21 2" xfId="891"/>
    <cellStyle name="Nota 21 3" xfId="892"/>
    <cellStyle name="Nota 22" xfId="893"/>
    <cellStyle name="Nota 22 2" xfId="894"/>
    <cellStyle name="Nota 22 3" xfId="895"/>
    <cellStyle name="Nota 23" xfId="896"/>
    <cellStyle name="Nota 23 2" xfId="897"/>
    <cellStyle name="Nota 23 3" xfId="898"/>
    <cellStyle name="Nota 24" xfId="899"/>
    <cellStyle name="Nota 24 2" xfId="900"/>
    <cellStyle name="Nota 24 3" xfId="901"/>
    <cellStyle name="Nota 25" xfId="902"/>
    <cellStyle name="Nota 25 2" xfId="903"/>
    <cellStyle name="Nota 25 3" xfId="904"/>
    <cellStyle name="Nota 26" xfId="905"/>
    <cellStyle name="Nota 26 2" xfId="906"/>
    <cellStyle name="Nota 26 3" xfId="907"/>
    <cellStyle name="Nota 27" xfId="908"/>
    <cellStyle name="Nota 27 2" xfId="909"/>
    <cellStyle name="Nota 27 3" xfId="910"/>
    <cellStyle name="Nota 3" xfId="911"/>
    <cellStyle name="Nota 3 2" xfId="912"/>
    <cellStyle name="Nota 3 3" xfId="913"/>
    <cellStyle name="Nota 4" xfId="914"/>
    <cellStyle name="Nota 4 2" xfId="915"/>
    <cellStyle name="Nota 4 3" xfId="916"/>
    <cellStyle name="Nota 5" xfId="917"/>
    <cellStyle name="Nota 5 2" xfId="918"/>
    <cellStyle name="Nota 5 3" xfId="919"/>
    <cellStyle name="Nota 6" xfId="920"/>
    <cellStyle name="Nota 6 2" xfId="921"/>
    <cellStyle name="Nota 6 3" xfId="922"/>
    <cellStyle name="Nota 7" xfId="923"/>
    <cellStyle name="Nota 7 2" xfId="924"/>
    <cellStyle name="Nota 7 3" xfId="925"/>
    <cellStyle name="Nota 8" xfId="926"/>
    <cellStyle name="Nota 8 2" xfId="927"/>
    <cellStyle name="Nota 8 3" xfId="928"/>
    <cellStyle name="Nota 9" xfId="929"/>
    <cellStyle name="Nota 9 2" xfId="930"/>
    <cellStyle name="Nota 9 3" xfId="931"/>
    <cellStyle name="Note" xfId="932"/>
    <cellStyle name="Note 2" xfId="933"/>
    <cellStyle name="NUMEROS" xfId="934"/>
    <cellStyle name="Output" xfId="935"/>
    <cellStyle name="padroes" xfId="936"/>
    <cellStyle name="Percent" xfId="937"/>
    <cellStyle name="Percent [2]" xfId="938"/>
    <cellStyle name="Percent [2] 2" xfId="939"/>
    <cellStyle name="Percent_Sheet1" xfId="940"/>
    <cellStyle name="Percentual" xfId="941"/>
    <cellStyle name="planilhas" xfId="942"/>
    <cellStyle name="Ponto" xfId="943"/>
    <cellStyle name="Porcentagem" xfId="1275" builtinId="5"/>
    <cellStyle name="Porcentagem 2" xfId="944"/>
    <cellStyle name="Porcentagem 2 10" xfId="945"/>
    <cellStyle name="Porcentagem 2 11" xfId="946"/>
    <cellStyle name="Porcentagem 2 12" xfId="947"/>
    <cellStyle name="Porcentagem 2 13" xfId="948"/>
    <cellStyle name="Porcentagem 2 14" xfId="949"/>
    <cellStyle name="Porcentagem 2 15" xfId="950"/>
    <cellStyle name="Porcentagem 2 16" xfId="951"/>
    <cellStyle name="Porcentagem 2 17" xfId="952"/>
    <cellStyle name="Porcentagem 2 18" xfId="953"/>
    <cellStyle name="Porcentagem 2 19" xfId="954"/>
    <cellStyle name="Porcentagem 2 2" xfId="955"/>
    <cellStyle name="Porcentagem 2 2 10" xfId="956"/>
    <cellStyle name="Porcentagem 2 2 11" xfId="957"/>
    <cellStyle name="Porcentagem 2 2 12" xfId="958"/>
    <cellStyle name="Porcentagem 2 2 13" xfId="959"/>
    <cellStyle name="Porcentagem 2 2 14" xfId="960"/>
    <cellStyle name="Porcentagem 2 2 15" xfId="961"/>
    <cellStyle name="Porcentagem 2 2 16" xfId="962"/>
    <cellStyle name="Porcentagem 2 2 17" xfId="963"/>
    <cellStyle name="Porcentagem 2 2 18" xfId="964"/>
    <cellStyle name="Porcentagem 2 2 19" xfId="965"/>
    <cellStyle name="Porcentagem 2 2 2" xfId="966"/>
    <cellStyle name="Porcentagem 2 2 20" xfId="967"/>
    <cellStyle name="Porcentagem 2 2 21" xfId="968"/>
    <cellStyle name="Porcentagem 2 2 22" xfId="969"/>
    <cellStyle name="Porcentagem 2 2 23" xfId="970"/>
    <cellStyle name="Porcentagem 2 2 24" xfId="971"/>
    <cellStyle name="Porcentagem 2 2 25" xfId="972"/>
    <cellStyle name="Porcentagem 2 2 26" xfId="973"/>
    <cellStyle name="Porcentagem 2 2 27" xfId="974"/>
    <cellStyle name="Porcentagem 2 2 28" xfId="975"/>
    <cellStyle name="Porcentagem 2 2 29" xfId="976"/>
    <cellStyle name="Porcentagem 2 2 3" xfId="977"/>
    <cellStyle name="Porcentagem 2 2 4" xfId="978"/>
    <cellStyle name="Porcentagem 2 2 5" xfId="979"/>
    <cellStyle name="Porcentagem 2 2 6" xfId="980"/>
    <cellStyle name="Porcentagem 2 2 7" xfId="981"/>
    <cellStyle name="Porcentagem 2 2 8" xfId="982"/>
    <cellStyle name="Porcentagem 2 2 9" xfId="983"/>
    <cellStyle name="Porcentagem 2 20" xfId="984"/>
    <cellStyle name="Porcentagem 2 21" xfId="985"/>
    <cellStyle name="Porcentagem 2 22" xfId="986"/>
    <cellStyle name="Porcentagem 2 23" xfId="987"/>
    <cellStyle name="Porcentagem 2 24" xfId="988"/>
    <cellStyle name="Porcentagem 2 25" xfId="989"/>
    <cellStyle name="Porcentagem 2 26" xfId="990"/>
    <cellStyle name="Porcentagem 2 27" xfId="991"/>
    <cellStyle name="Porcentagem 2 28" xfId="992"/>
    <cellStyle name="Porcentagem 2 29" xfId="2"/>
    <cellStyle name="Porcentagem 2 29 2" xfId="993"/>
    <cellStyle name="Porcentagem 2 3" xfId="994"/>
    <cellStyle name="Porcentagem 2 3 2" xfId="995"/>
    <cellStyle name="Porcentagem 2 3 3" xfId="996"/>
    <cellStyle name="Porcentagem 2 3 4" xfId="997"/>
    <cellStyle name="Porcentagem 2 30" xfId="998"/>
    <cellStyle name="Porcentagem 2 31" xfId="999"/>
    <cellStyle name="Porcentagem 2 32" xfId="1000"/>
    <cellStyle name="Porcentagem 2 4" xfId="1001"/>
    <cellStyle name="Porcentagem 2 5" xfId="1002"/>
    <cellStyle name="Porcentagem 2 6" xfId="1003"/>
    <cellStyle name="Porcentagem 2 7" xfId="1004"/>
    <cellStyle name="Porcentagem 2 8" xfId="1005"/>
    <cellStyle name="Porcentagem 2 9" xfId="1006"/>
    <cellStyle name="Porcentagem 3" xfId="1007"/>
    <cellStyle name="Porcentagem 3 2" xfId="1008"/>
    <cellStyle name="Porcentagem 3 2 2" xfId="1009"/>
    <cellStyle name="Porcentagem 3 2 3" xfId="1010"/>
    <cellStyle name="Porcentagem 3 2 4" xfId="1011"/>
    <cellStyle name="Porcentagem 3 3" xfId="1012"/>
    <cellStyle name="Porcentagem 3 3 2" xfId="1013"/>
    <cellStyle name="Porcentagem 3 4" xfId="1014"/>
    <cellStyle name="Porcentagem 3 4 2" xfId="1015"/>
    <cellStyle name="Porcentagem 3 5" xfId="1016"/>
    <cellStyle name="Porcentagem 3 5 2" xfId="1017"/>
    <cellStyle name="Porcentagem 3 6" xfId="1018"/>
    <cellStyle name="Porcentagem 3 7" xfId="1019"/>
    <cellStyle name="Porcentagem 4" xfId="1020"/>
    <cellStyle name="Porcentagem 4 2" xfId="1021"/>
    <cellStyle name="Porcentagem 4 3" xfId="1022"/>
    <cellStyle name="Porcentagem 4 4" xfId="1023"/>
    <cellStyle name="Porcentagem 4 5" xfId="1024"/>
    <cellStyle name="Porcentagem 4 6" xfId="1025"/>
    <cellStyle name="Porcentagem 4 7" xfId="1026"/>
    <cellStyle name="Porcentagem 4 8" xfId="1027"/>
    <cellStyle name="Porcentagem 4 9" xfId="1028"/>
    <cellStyle name="Porcentagem 5" xfId="1029"/>
    <cellStyle name="Porcentagem 5 2" xfId="1030"/>
    <cellStyle name="Porcentagem 5 2 2" xfId="1031"/>
    <cellStyle name="Porcentagem 5 3" xfId="1032"/>
    <cellStyle name="Porcentagem 5 3 2" xfId="1033"/>
    <cellStyle name="Porcentagem 5 4" xfId="1034"/>
    <cellStyle name="Porcentagem 5 4 2" xfId="1035"/>
    <cellStyle name="Porcentagem 5 5" xfId="1036"/>
    <cellStyle name="Porcentagem 5 5 2" xfId="1037"/>
    <cellStyle name="Porcentagem 5 6" xfId="1038"/>
    <cellStyle name="Porcentagem 5 7" xfId="1039"/>
    <cellStyle name="Porcentagem 6" xfId="1040"/>
    <cellStyle name="Porcentagem 6 2" xfId="1041"/>
    <cellStyle name="Porcentagem 7" xfId="1042"/>
    <cellStyle name="Porcentagem 8" xfId="1287"/>
    <cellStyle name="Pos" xfId="1043"/>
    <cellStyle name="Preis" xfId="1044"/>
    <cellStyle name="Procent_12041_Pacifico_Defpack_Shipmark_KP" xfId="1045"/>
    <cellStyle name="Producao" xfId="1046"/>
    <cellStyle name="Producao 2" xfId="1047"/>
    <cellStyle name="Prozent0" xfId="1048"/>
    <cellStyle name="Prozent1" xfId="1049"/>
    <cellStyle name="Saída 2" xfId="1050"/>
    <cellStyle name="Saída 2 2" xfId="1051"/>
    <cellStyle name="Saída 2 3" xfId="1052"/>
    <cellStyle name="Sep. milhar [0]" xfId="1053"/>
    <cellStyle name="Separador de m" xfId="1054"/>
    <cellStyle name="Separador de milhares [0] 2" xfId="1055"/>
    <cellStyle name="Separador de milhares [0] 2 2" xfId="1056"/>
    <cellStyle name="Separador de milhares [0] 3" xfId="1057"/>
    <cellStyle name="Separador de milhares [0] 3 2" xfId="1058"/>
    <cellStyle name="Separador de milhares 10 2 2 2" xfId="1278"/>
    <cellStyle name="Separador de milhares 11" xfId="1059"/>
    <cellStyle name="Separador de milhares 2" xfId="1060"/>
    <cellStyle name="Separador de milhares 2 10" xfId="1061"/>
    <cellStyle name="Separador de milhares 2 10 2" xfId="1279"/>
    <cellStyle name="Separador de milhares 2 11" xfId="1062"/>
    <cellStyle name="Separador de milhares 2 12" xfId="1063"/>
    <cellStyle name="Separador de milhares 2 13" xfId="1064"/>
    <cellStyle name="Separador de milhares 2 14" xfId="1065"/>
    <cellStyle name="Separador de milhares 2 15" xfId="1066"/>
    <cellStyle name="Separador de milhares 2 16" xfId="1067"/>
    <cellStyle name="Separador de milhares 2 17" xfId="1068"/>
    <cellStyle name="Separador de milhares 2 18" xfId="1069"/>
    <cellStyle name="Separador de milhares 2 19" xfId="1070"/>
    <cellStyle name="Separador de milhares 2 2" xfId="1071"/>
    <cellStyle name="Separador de milhares 2 2 10" xfId="1072"/>
    <cellStyle name="Separador de milhares 2 2 11" xfId="1073"/>
    <cellStyle name="Separador de milhares 2 2 12" xfId="1074"/>
    <cellStyle name="Separador de milhares 2 2 13" xfId="1075"/>
    <cellStyle name="Separador de milhares 2 2 14" xfId="1076"/>
    <cellStyle name="Separador de milhares 2 2 15" xfId="1077"/>
    <cellStyle name="Separador de milhares 2 2 16" xfId="1078"/>
    <cellStyle name="Separador de milhares 2 2 17" xfId="1079"/>
    <cellStyle name="Separador de milhares 2 2 18" xfId="1080"/>
    <cellStyle name="Separador de milhares 2 2 19" xfId="1081"/>
    <cellStyle name="Separador de milhares 2 2 2" xfId="1082"/>
    <cellStyle name="Separador de milhares 2 2 20" xfId="1083"/>
    <cellStyle name="Separador de milhares 2 2 21" xfId="1084"/>
    <cellStyle name="Separador de milhares 2 2 22" xfId="1085"/>
    <cellStyle name="Separador de milhares 2 2 23" xfId="1086"/>
    <cellStyle name="Separador de milhares 2 2 24" xfId="1087"/>
    <cellStyle name="Separador de milhares 2 2 25" xfId="1088"/>
    <cellStyle name="Separador de milhares 2 2 26" xfId="1089"/>
    <cellStyle name="Separador de milhares 2 2 27" xfId="1090"/>
    <cellStyle name="Separador de milhares 2 2 28" xfId="1091"/>
    <cellStyle name="Separador de milhares 2 2 29" xfId="1092"/>
    <cellStyle name="Separador de milhares 2 2 3" xfId="1093"/>
    <cellStyle name="Separador de milhares 2 2 4" xfId="1094"/>
    <cellStyle name="Separador de milhares 2 2 5" xfId="1095"/>
    <cellStyle name="Separador de milhares 2 2 6" xfId="1096"/>
    <cellStyle name="Separador de milhares 2 2 7" xfId="1097"/>
    <cellStyle name="Separador de milhares 2 2 8" xfId="1098"/>
    <cellStyle name="Separador de milhares 2 2 9" xfId="1099"/>
    <cellStyle name="Separador de milhares 2 20" xfId="1100"/>
    <cellStyle name="Separador de milhares 2 21" xfId="1101"/>
    <cellStyle name="Separador de milhares 2 22" xfId="1102"/>
    <cellStyle name="Separador de milhares 2 23" xfId="1103"/>
    <cellStyle name="Separador de milhares 2 24" xfId="1104"/>
    <cellStyle name="Separador de milhares 2 25" xfId="1105"/>
    <cellStyle name="Separador de milhares 2 26" xfId="1106"/>
    <cellStyle name="Separador de milhares 2 27" xfId="1107"/>
    <cellStyle name="Separador de milhares 2 28" xfId="1108"/>
    <cellStyle name="Separador de milhares 2 29" xfId="1109"/>
    <cellStyle name="Separador de milhares 2 3" xfId="1110"/>
    <cellStyle name="Separador de milhares 2 3 2" xfId="1111"/>
    <cellStyle name="Separador de milhares 2 30" xfId="1112"/>
    <cellStyle name="Separador de milhares 2 4" xfId="1113"/>
    <cellStyle name="Separador de milhares 2 4 2" xfId="1114"/>
    <cellStyle name="Separador de milhares 2 5" xfId="1115"/>
    <cellStyle name="Separador de milhares 2 6" xfId="1116"/>
    <cellStyle name="Separador de milhares 2 7" xfId="1117"/>
    <cellStyle name="Separador de milhares 2 8" xfId="1118"/>
    <cellStyle name="Separador de milhares 2 9" xfId="1119"/>
    <cellStyle name="Separador de milhares 2_10112_T2_Histograma_de_Mão_de_Obra_Direta_e_Indireta_MIP rev1" xfId="1120"/>
    <cellStyle name="Separador de milhares 3" xfId="1121"/>
    <cellStyle name="Separador de milhares 3 10" xfId="1122"/>
    <cellStyle name="Separador de milhares 3 11" xfId="1123"/>
    <cellStyle name="Separador de milhares 3 12" xfId="1124"/>
    <cellStyle name="Separador de milhares 3 13" xfId="1125"/>
    <cellStyle name="Separador de milhares 3 14" xfId="1126"/>
    <cellStyle name="Separador de milhares 3 15" xfId="1127"/>
    <cellStyle name="Separador de milhares 3 16" xfId="1128"/>
    <cellStyle name="Separador de milhares 3 17" xfId="1129"/>
    <cellStyle name="Separador de milhares 3 18" xfId="1130"/>
    <cellStyle name="Separador de milhares 3 19" xfId="1131"/>
    <cellStyle name="Separador de milhares 3 2" xfId="1132"/>
    <cellStyle name="Separador de milhares 3 20" xfId="1133"/>
    <cellStyle name="Separador de milhares 3 21" xfId="1134"/>
    <cellStyle name="Separador de milhares 3 22" xfId="1135"/>
    <cellStyle name="Separador de milhares 3 23" xfId="1136"/>
    <cellStyle name="Separador de milhares 3 24" xfId="1137"/>
    <cellStyle name="Separador de milhares 3 25" xfId="1138"/>
    <cellStyle name="Separador de milhares 3 26" xfId="1139"/>
    <cellStyle name="Separador de milhares 3 27" xfId="1140"/>
    <cellStyle name="Separador de milhares 3 28" xfId="1141"/>
    <cellStyle name="Separador de milhares 3 29" xfId="1142"/>
    <cellStyle name="Separador de milhares 3 3" xfId="1143"/>
    <cellStyle name="Separador de milhares 3 30" xfId="1144"/>
    <cellStyle name="Separador de milhares 3 4" xfId="1145"/>
    <cellStyle name="Separador de milhares 3 5" xfId="1146"/>
    <cellStyle name="Separador de milhares 3 6" xfId="1147"/>
    <cellStyle name="Separador de milhares 3 7" xfId="1148"/>
    <cellStyle name="Separador de milhares 3 8" xfId="1149"/>
    <cellStyle name="Separador de milhares 3 9" xfId="1150"/>
    <cellStyle name="Separador de milhares 4" xfId="1151"/>
    <cellStyle name="Separador de milhares 4 10" xfId="1152"/>
    <cellStyle name="Separador de milhares 4 11" xfId="1153"/>
    <cellStyle name="Separador de milhares 4 12" xfId="1154"/>
    <cellStyle name="Separador de milhares 4 13" xfId="1155"/>
    <cellStyle name="Separador de milhares 4 14" xfId="1156"/>
    <cellStyle name="Separador de milhares 4 15" xfId="1157"/>
    <cellStyle name="Separador de milhares 4 16" xfId="1158"/>
    <cellStyle name="Separador de milhares 4 17" xfId="1159"/>
    <cellStyle name="Separador de milhares 4 18" xfId="1160"/>
    <cellStyle name="Separador de milhares 4 19" xfId="1161"/>
    <cellStyle name="Separador de milhares 4 2" xfId="1162"/>
    <cellStyle name="Separador de milhares 4 2 2" xfId="1163"/>
    <cellStyle name="Separador de milhares 4 2 3" xfId="1164"/>
    <cellStyle name="Separador de milhares 4 2_Planilha de Quantidades_21-01-2011_comentada" xfId="1165"/>
    <cellStyle name="Separador de milhares 4 20" xfId="1166"/>
    <cellStyle name="Separador de milhares 4 21" xfId="1167"/>
    <cellStyle name="Separador de milhares 4 22" xfId="1168"/>
    <cellStyle name="Separador de milhares 4 23" xfId="1169"/>
    <cellStyle name="Separador de milhares 4 24" xfId="1170"/>
    <cellStyle name="Separador de milhares 4 25" xfId="1171"/>
    <cellStyle name="Separador de milhares 4 26" xfId="1172"/>
    <cellStyle name="Separador de milhares 4 27" xfId="1173"/>
    <cellStyle name="Separador de milhares 4 28" xfId="1174"/>
    <cellStyle name="Separador de milhares 4 29" xfId="1175"/>
    <cellStyle name="Separador de milhares 4 3" xfId="1176"/>
    <cellStyle name="Separador de milhares 4 30" xfId="1177"/>
    <cellStyle name="Separador de milhares 4 31" xfId="1178"/>
    <cellStyle name="Separador de milhares 4 32" xfId="1179"/>
    <cellStyle name="Separador de milhares 4 33" xfId="1180"/>
    <cellStyle name="Separador de milhares 4 34" xfId="1181"/>
    <cellStyle name="Separador de milhares 4 35" xfId="1182"/>
    <cellStyle name="Separador de milhares 4 36" xfId="1183"/>
    <cellStyle name="Separador de milhares 4 37" xfId="1184"/>
    <cellStyle name="Separador de milhares 4 38" xfId="1185"/>
    <cellStyle name="Separador de milhares 4 39" xfId="1186"/>
    <cellStyle name="Separador de milhares 4 4" xfId="1187"/>
    <cellStyle name="Separador de milhares 4 40" xfId="1188"/>
    <cellStyle name="Separador de milhares 4 5" xfId="1189"/>
    <cellStyle name="Separador de milhares 4 6" xfId="1190"/>
    <cellStyle name="Separador de milhares 4 7" xfId="1191"/>
    <cellStyle name="Separador de milhares 4 8" xfId="1192"/>
    <cellStyle name="Separador de milhares 4 9" xfId="1193"/>
    <cellStyle name="Separador de milhares 4_HISTOGRAMAS" xfId="1194"/>
    <cellStyle name="Separador de milhares 5" xfId="1195"/>
    <cellStyle name="Separador de milhares 5 2" xfId="1196"/>
    <cellStyle name="Separador de milhares 5 3" xfId="1197"/>
    <cellStyle name="Separador de milhares 5 4" xfId="1198"/>
    <cellStyle name="Separador de milhares 6" xfId="1199"/>
    <cellStyle name="Separador de milhares 6 2" xfId="1200"/>
    <cellStyle name="Separador de milhares 6 2 2" xfId="1201"/>
    <cellStyle name="Separador de milhares 6 3" xfId="1202"/>
    <cellStyle name="Separador de milhares 6 3 2" xfId="1203"/>
    <cellStyle name="Separador de milhares 6 4" xfId="1204"/>
    <cellStyle name="Separador de milhares 6 4 2" xfId="1205"/>
    <cellStyle name="Separador de milhares 6 5" xfId="1206"/>
    <cellStyle name="Separador de milhares 6 5 2" xfId="1207"/>
    <cellStyle name="Separador de milhares 6 6" xfId="1208"/>
    <cellStyle name="Separador de milhares 6 7" xfId="1209"/>
    <cellStyle name="Separador de milhares 6 8" xfId="1210"/>
    <cellStyle name="Separador de milhares 6 9" xfId="1211"/>
    <cellStyle name="Separador de milhares 7" xfId="1212"/>
    <cellStyle name="Separador de milhares 7 2" xfId="1213"/>
    <cellStyle name="Separador de milhares 7 2 2" xfId="1214"/>
    <cellStyle name="Separador de milhares 7 3" xfId="1215"/>
    <cellStyle name="Separador de milhares 8" xfId="1216"/>
    <cellStyle name="Separador de milhares_15-ValaRebeca" xfId="1289"/>
    <cellStyle name="Sepavador de milhares [0]_Pasta2" xfId="1217"/>
    <cellStyle name="Seuraava hyperlinkki" xfId="1218"/>
    <cellStyle name="Sheet Title" xfId="1219"/>
    <cellStyle name="Standard_RP100_01 (metr.)" xfId="1220"/>
    <cellStyle name="Stück" xfId="1221"/>
    <cellStyle name="SUBTOTAIS" xfId="1222"/>
    <cellStyle name="SUBTOTAIS 2" xfId="1223"/>
    <cellStyle name="SUBTOTAIS 3" xfId="1224"/>
    <cellStyle name="SUMA PARCIAL" xfId="1225"/>
    <cellStyle name="SUMA PARCIAL 2" xfId="1226"/>
    <cellStyle name="SUMA PARCIAL 3" xfId="1227"/>
    <cellStyle name="Texto de Aviso 2" xfId="1228"/>
    <cellStyle name="Texto Explicativo 2" xfId="1229"/>
    <cellStyle name="Title" xfId="1230"/>
    <cellStyle name="Título 1 1" xfId="1231"/>
    <cellStyle name="Título 1 1 1" xfId="1232"/>
    <cellStyle name="Título 1 1_PS(1).0039_09 Materiais Eletromecanicos (Rev.k)" xfId="1233"/>
    <cellStyle name="Título 1 2" xfId="1234"/>
    <cellStyle name="Título 2 2" xfId="1235"/>
    <cellStyle name="Título 3 2" xfId="1236"/>
    <cellStyle name="Título 4 2" xfId="1237"/>
    <cellStyle name="Título 5" xfId="1238"/>
    <cellStyle name="Titulo1" xfId="1239"/>
    <cellStyle name="Titulo1 2" xfId="1240"/>
    <cellStyle name="Titulo1 3" xfId="1241"/>
    <cellStyle name="Titulo1 4" xfId="1242"/>
    <cellStyle name="Titulo1_10112_T2_Histograma_de_Mão_de_Obra_Direta_e_Indireta_MIP rev1" xfId="1243"/>
    <cellStyle name="Titulo2" xfId="1244"/>
    <cellStyle name="TITULOS" xfId="1245"/>
    <cellStyle name="Totais" xfId="1246"/>
    <cellStyle name="Totais 2" xfId="1247"/>
    <cellStyle name="Totais 3" xfId="1248"/>
    <cellStyle name="Totais 4" xfId="1249"/>
    <cellStyle name="Total 2" xfId="1250"/>
    <cellStyle name="Total 2 2" xfId="1251"/>
    <cellStyle name="Total 2 3" xfId="1252"/>
    <cellStyle name="Total 3" xfId="1253"/>
    <cellStyle name="Total 3 2" xfId="1254"/>
    <cellStyle name="Total 3 3" xfId="1255"/>
    <cellStyle name="Total 4" xfId="1256"/>
    <cellStyle name="Total 4 2" xfId="1257"/>
    <cellStyle name="Total 4 3" xfId="1258"/>
    <cellStyle name="Vírgula" xfId="1" builtinId="3"/>
    <cellStyle name="Vírgula 2" xfId="1259"/>
    <cellStyle name="Vírgula 2 2" xfId="1260"/>
    <cellStyle name="Vírgula 2 2 2" xfId="1293"/>
    <cellStyle name="Vírgula 2 3" xfId="1296"/>
    <cellStyle name="Vírgula 3" xfId="1261"/>
    <cellStyle name="Vírgula 3 2" xfId="1262"/>
    <cellStyle name="Vírgula 3 2 2" xfId="1263"/>
    <cellStyle name="Vírgula 4" xfId="1264"/>
    <cellStyle name="Vírgula 4 2" xfId="1265"/>
    <cellStyle name="Vírgula 4 2 2" xfId="1266"/>
    <cellStyle name="Vírgula 5" xfId="1267"/>
    <cellStyle name="Vírgula 5 2" xfId="1268"/>
    <cellStyle name="Vírgula 6" xfId="1269"/>
    <cellStyle name="Vírgula 7" xfId="1270"/>
    <cellStyle name="Vírgula 8" xfId="1282"/>
    <cellStyle name="Vírgula 9" xfId="1288"/>
    <cellStyle name="Währung [0]_Angebot" xfId="1271"/>
    <cellStyle name="Währung_Angebot" xfId="1272"/>
    <cellStyle name="Warning Text" xfId="1273"/>
    <cellStyle name="표준_piping_material_BM" xfId="127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xdr:colOff>
          <xdr:row>1</xdr:row>
          <xdr:rowOff>142875</xdr:rowOff>
        </xdr:from>
        <xdr:to>
          <xdr:col>4</xdr:col>
          <xdr:colOff>152400</xdr:colOff>
          <xdr:row>3</xdr:row>
          <xdr:rowOff>104775</xdr:rowOff>
        </xdr:to>
        <xdr:sp macro="" textlink="">
          <xdr:nvSpPr>
            <xdr:cNvPr id="4099" name="Object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161925</xdr:colOff>
          <xdr:row>0</xdr:row>
          <xdr:rowOff>28575</xdr:rowOff>
        </xdr:from>
        <xdr:to>
          <xdr:col>6</xdr:col>
          <xdr:colOff>133350</xdr:colOff>
          <xdr:row>1</xdr:row>
          <xdr:rowOff>133350</xdr:rowOff>
        </xdr:to>
        <xdr:sp macro="" textlink="">
          <xdr:nvSpPr>
            <xdr:cNvPr id="4101" name="Object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104775</xdr:colOff>
      <xdr:row>1</xdr:row>
      <xdr:rowOff>85725</xdr:rowOff>
    </xdr:from>
    <xdr:to>
      <xdr:col>2</xdr:col>
      <xdr:colOff>3227070</xdr:colOff>
      <xdr:row>4</xdr:row>
      <xdr:rowOff>119546</xdr:rowOff>
    </xdr:to>
    <xdr:grpSp>
      <xdr:nvGrpSpPr>
        <xdr:cNvPr id="6" name="Grupo 5"/>
        <xdr:cNvGrpSpPr/>
      </xdr:nvGrpSpPr>
      <xdr:grpSpPr>
        <a:xfrm>
          <a:off x="714375" y="285750"/>
          <a:ext cx="3731895" cy="633896"/>
          <a:chOff x="10172701" y="2628900"/>
          <a:chExt cx="3731894" cy="633896"/>
        </a:xfrm>
      </xdr:grpSpPr>
      <mc:AlternateContent xmlns:mc="http://schemas.openxmlformats.org/markup-compatibility/2006">
        <mc:Choice xmlns:a14="http://schemas.microsoft.com/office/drawing/2010/main" Requires="a14">
          <xdr:sp macro="" textlink="">
            <xdr:nvSpPr>
              <xdr:cNvPr id="30724" name="Object 4" hidden="1">
                <a:extLst>
                  <a:ext uri="{63B3BB69-23CF-44E3-9099-C40C66FF867C}">
                    <a14:compatExt spid="_x0000_s30724"/>
                  </a:ext>
                </a:extLst>
              </xdr:cNvPr>
              <xdr:cNvSpPr/>
            </xdr:nvSpPr>
            <xdr:spPr>
              <a:xfrm>
                <a:off x="10172701" y="2708910"/>
                <a:ext cx="1743076" cy="495300"/>
              </a:xfrm>
              <a:prstGeom prst="rect">
                <a:avLst/>
              </a:prstGeom>
            </xdr:spPr>
          </xdr:sp>
        </mc:Choice>
        <mc:Fallback/>
      </mc:AlternateContent>
      <xdr:grpSp>
        <xdr:nvGrpSpPr>
          <xdr:cNvPr id="16" name="Group 5"/>
          <xdr:cNvGrpSpPr>
            <a:grpSpLocks noChangeAspect="1"/>
          </xdr:cNvGrpSpPr>
        </xdr:nvGrpSpPr>
        <xdr:grpSpPr bwMode="auto">
          <a:xfrm>
            <a:off x="13035915" y="2628900"/>
            <a:ext cx="868680" cy="633896"/>
            <a:chOff x="173" y="20"/>
            <a:chExt cx="65" cy="49"/>
          </a:xfrm>
        </xdr:grpSpPr>
        <xdr:sp macro="" textlink="">
          <xdr:nvSpPr>
            <xdr:cNvPr id="17" name="AutoShape 4"/>
            <xdr:cNvSpPr>
              <a:spLocks noChangeAspect="1" noChangeArrowheads="1" noTextEdit="1"/>
            </xdr:cNvSpPr>
          </xdr:nvSpPr>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8" name="Imagem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438150</xdr:colOff>
          <xdr:row>0</xdr:row>
          <xdr:rowOff>76200</xdr:rowOff>
        </xdr:from>
        <xdr:to>
          <xdr:col>2</xdr:col>
          <xdr:colOff>762000</xdr:colOff>
          <xdr:row>3</xdr:row>
          <xdr:rowOff>0</xdr:rowOff>
        </xdr:to>
        <xdr:sp macro="" textlink="">
          <xdr:nvSpPr>
            <xdr:cNvPr id="13318" name="Object 6" hidden="1">
              <a:extLst>
                <a:ext uri="{63B3BB69-23CF-44E3-9099-C40C66FF867C}">
                  <a14:compatExt spid="_x0000_s13318"/>
                </a:ext>
              </a:extLst>
            </xdr:cNvPr>
            <xdr:cNvSpPr/>
          </xdr:nvSpPr>
          <xdr:spPr>
            <a:xfrm>
              <a:off x="0" y="0"/>
              <a:ext cx="0" cy="0"/>
            </a:xfrm>
            <a:prstGeom prst="rect">
              <a:avLst/>
            </a:prstGeom>
          </xdr:spPr>
        </xdr:sp>
        <xdr:clientData/>
      </xdr:twoCellAnchor>
    </mc:Choice>
    <mc:Fallback/>
  </mc:AlternateContent>
  <xdr:twoCellAnchor>
    <xdr:from>
      <xdr:col>2</xdr:col>
      <xdr:colOff>1996440</xdr:colOff>
      <xdr:row>0</xdr:row>
      <xdr:rowOff>53340</xdr:rowOff>
    </xdr:from>
    <xdr:to>
      <xdr:col>2</xdr:col>
      <xdr:colOff>2865120</xdr:colOff>
      <xdr:row>3</xdr:row>
      <xdr:rowOff>106211</xdr:rowOff>
    </xdr:to>
    <xdr:grpSp>
      <xdr:nvGrpSpPr>
        <xdr:cNvPr id="20" name="Group 5"/>
        <xdr:cNvGrpSpPr>
          <a:grpSpLocks noChangeAspect="1"/>
        </xdr:cNvGrpSpPr>
      </xdr:nvGrpSpPr>
      <xdr:grpSpPr bwMode="auto">
        <a:xfrm>
          <a:off x="3606165" y="53340"/>
          <a:ext cx="868680" cy="633896"/>
          <a:chOff x="173" y="20"/>
          <a:chExt cx="65" cy="49"/>
        </a:xfrm>
      </xdr:grpSpPr>
      <xdr:sp macro="" textlink="">
        <xdr:nvSpPr>
          <xdr:cNvPr id="21" name="AutoShape 4"/>
          <xdr:cNvSpPr>
            <a:spLocks noChangeAspect="1" noChangeArrowheads="1" noTextEdit="1"/>
          </xdr:cNvSpPr>
        </xdr:nvSpPr>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22" name="Imagem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0</xdr:row>
          <xdr:rowOff>133350</xdr:rowOff>
        </xdr:from>
        <xdr:to>
          <xdr:col>2</xdr:col>
          <xdr:colOff>876300</xdr:colOff>
          <xdr:row>3</xdr:row>
          <xdr:rowOff>47625</xdr:rowOff>
        </xdr:to>
        <xdr:sp macro="" textlink="">
          <xdr:nvSpPr>
            <xdr:cNvPr id="23557" name="Object 5" hidden="1">
              <a:extLst>
                <a:ext uri="{63B3BB69-23CF-44E3-9099-C40C66FF867C}">
                  <a14:compatExt spid="_x0000_s23557"/>
                </a:ext>
              </a:extLst>
            </xdr:cNvPr>
            <xdr:cNvSpPr/>
          </xdr:nvSpPr>
          <xdr:spPr>
            <a:xfrm>
              <a:off x="0" y="0"/>
              <a:ext cx="0" cy="0"/>
            </a:xfrm>
            <a:prstGeom prst="rect">
              <a:avLst/>
            </a:prstGeom>
          </xdr:spPr>
        </xdr:sp>
        <xdr:clientData/>
      </xdr:twoCellAnchor>
    </mc:Choice>
    <mc:Fallback/>
  </mc:AlternateContent>
  <xdr:twoCellAnchor>
    <xdr:from>
      <xdr:col>2</xdr:col>
      <xdr:colOff>1996440</xdr:colOff>
      <xdr:row>0</xdr:row>
      <xdr:rowOff>53340</xdr:rowOff>
    </xdr:from>
    <xdr:to>
      <xdr:col>2</xdr:col>
      <xdr:colOff>2865120</xdr:colOff>
      <xdr:row>3</xdr:row>
      <xdr:rowOff>106211</xdr:rowOff>
    </xdr:to>
    <xdr:grpSp>
      <xdr:nvGrpSpPr>
        <xdr:cNvPr id="7" name="Group 5"/>
        <xdr:cNvGrpSpPr>
          <a:grpSpLocks noChangeAspect="1"/>
        </xdr:cNvGrpSpPr>
      </xdr:nvGrpSpPr>
      <xdr:grpSpPr bwMode="auto">
        <a:xfrm>
          <a:off x="3682365" y="53340"/>
          <a:ext cx="868680" cy="652946"/>
          <a:chOff x="173" y="20"/>
          <a:chExt cx="65" cy="49"/>
        </a:xfrm>
      </xdr:grpSpPr>
      <xdr:sp macro="" textlink="">
        <xdr:nvSpPr>
          <xdr:cNvPr id="8" name="AutoShape 4"/>
          <xdr:cNvSpPr>
            <a:spLocks noChangeAspect="1" noChangeArrowheads="1" noTextEdit="1"/>
          </xdr:cNvSpPr>
        </xdr:nvSpPr>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9" name="Imagem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0</xdr:row>
          <xdr:rowOff>133350</xdr:rowOff>
        </xdr:from>
        <xdr:to>
          <xdr:col>2</xdr:col>
          <xdr:colOff>876300</xdr:colOff>
          <xdr:row>3</xdr:row>
          <xdr:rowOff>47625</xdr:rowOff>
        </xdr:to>
        <xdr:sp macro="" textlink="">
          <xdr:nvSpPr>
            <xdr:cNvPr id="26629" name="Object 5" hidden="1">
              <a:extLst>
                <a:ext uri="{63B3BB69-23CF-44E3-9099-C40C66FF867C}">
                  <a14:compatExt spid="_x0000_s26629"/>
                </a:ext>
              </a:extLst>
            </xdr:cNvPr>
            <xdr:cNvSpPr/>
          </xdr:nvSpPr>
          <xdr:spPr>
            <a:xfrm>
              <a:off x="0" y="0"/>
              <a:ext cx="0" cy="0"/>
            </a:xfrm>
            <a:prstGeom prst="rect">
              <a:avLst/>
            </a:prstGeom>
          </xdr:spPr>
        </xdr:sp>
        <xdr:clientData/>
      </xdr:twoCellAnchor>
    </mc:Choice>
    <mc:Fallback/>
  </mc:AlternateContent>
  <xdr:twoCellAnchor>
    <xdr:from>
      <xdr:col>2</xdr:col>
      <xdr:colOff>1996440</xdr:colOff>
      <xdr:row>0</xdr:row>
      <xdr:rowOff>53340</xdr:rowOff>
    </xdr:from>
    <xdr:to>
      <xdr:col>2</xdr:col>
      <xdr:colOff>2865120</xdr:colOff>
      <xdr:row>3</xdr:row>
      <xdr:rowOff>106211</xdr:rowOff>
    </xdr:to>
    <xdr:grpSp>
      <xdr:nvGrpSpPr>
        <xdr:cNvPr id="7" name="Group 5"/>
        <xdr:cNvGrpSpPr>
          <a:grpSpLocks noChangeAspect="1"/>
        </xdr:cNvGrpSpPr>
      </xdr:nvGrpSpPr>
      <xdr:grpSpPr bwMode="auto">
        <a:xfrm>
          <a:off x="3682365" y="53340"/>
          <a:ext cx="868680" cy="652946"/>
          <a:chOff x="173" y="20"/>
          <a:chExt cx="65" cy="49"/>
        </a:xfrm>
      </xdr:grpSpPr>
      <xdr:sp macro="" textlink="">
        <xdr:nvSpPr>
          <xdr:cNvPr id="8" name="AutoShape 4"/>
          <xdr:cNvSpPr>
            <a:spLocks noChangeAspect="1" noChangeArrowheads="1" noTextEdit="1"/>
          </xdr:cNvSpPr>
        </xdr:nvSpPr>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9" name="Imagem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53340</xdr:rowOff>
    </xdr:from>
    <xdr:to>
      <xdr:col>3</xdr:col>
      <xdr:colOff>0</xdr:colOff>
      <xdr:row>3</xdr:row>
      <xdr:rowOff>106211</xdr:rowOff>
    </xdr:to>
    <xdr:grpSp>
      <xdr:nvGrpSpPr>
        <xdr:cNvPr id="11" name="Group 5"/>
        <xdr:cNvGrpSpPr>
          <a:grpSpLocks noChangeAspect="1"/>
        </xdr:cNvGrpSpPr>
      </xdr:nvGrpSpPr>
      <xdr:grpSpPr bwMode="auto">
        <a:xfrm>
          <a:off x="5438775" y="53340"/>
          <a:ext cx="0" cy="595796"/>
          <a:chOff x="173" y="20"/>
          <a:chExt cx="65" cy="49"/>
        </a:xfrm>
      </xdr:grpSpPr>
      <xdr:sp macro="" textlink="">
        <xdr:nvSpPr>
          <xdr:cNvPr id="12" name="AutoShape 4"/>
          <xdr:cNvSpPr>
            <a:spLocks noChangeAspect="1" noChangeArrowheads="1" noTextEdit="1"/>
          </xdr:cNvSpPr>
        </xdr:nvSpPr>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3" name="Imagem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xdr:from>
          <xdr:col>1</xdr:col>
          <xdr:colOff>133350</xdr:colOff>
          <xdr:row>0</xdr:row>
          <xdr:rowOff>133350</xdr:rowOff>
        </xdr:from>
        <xdr:to>
          <xdr:col>2</xdr:col>
          <xdr:colOff>876300</xdr:colOff>
          <xdr:row>3</xdr:row>
          <xdr:rowOff>47625</xdr:rowOff>
        </xdr:to>
        <xdr:sp macro="" textlink="">
          <xdr:nvSpPr>
            <xdr:cNvPr id="27652" name="Object 4" hidden="1">
              <a:extLst>
                <a:ext uri="{63B3BB69-23CF-44E3-9099-C40C66FF867C}">
                  <a14:compatExt spid="_x0000_s27652"/>
                </a:ext>
              </a:extLst>
            </xdr:cNvPr>
            <xdr:cNvSpPr/>
          </xdr:nvSpPr>
          <xdr:spPr>
            <a:xfrm>
              <a:off x="0" y="0"/>
              <a:ext cx="0" cy="0"/>
            </a:xfrm>
            <a:prstGeom prst="rect">
              <a:avLst/>
            </a:prstGeom>
          </xdr:spPr>
        </xdr:sp>
        <xdr:clientData/>
      </xdr:twoCellAnchor>
    </mc:Choice>
    <mc:Fallback/>
  </mc:AlternateContent>
  <xdr:twoCellAnchor>
    <xdr:from>
      <xdr:col>2</xdr:col>
      <xdr:colOff>1996440</xdr:colOff>
      <xdr:row>0</xdr:row>
      <xdr:rowOff>53340</xdr:rowOff>
    </xdr:from>
    <xdr:to>
      <xdr:col>2</xdr:col>
      <xdr:colOff>2865120</xdr:colOff>
      <xdr:row>3</xdr:row>
      <xdr:rowOff>106211</xdr:rowOff>
    </xdr:to>
    <xdr:grpSp>
      <xdr:nvGrpSpPr>
        <xdr:cNvPr id="7" name="Group 5"/>
        <xdr:cNvGrpSpPr>
          <a:grpSpLocks noChangeAspect="1"/>
        </xdr:cNvGrpSpPr>
      </xdr:nvGrpSpPr>
      <xdr:grpSpPr bwMode="auto">
        <a:xfrm>
          <a:off x="3672840" y="53340"/>
          <a:ext cx="868680" cy="595796"/>
          <a:chOff x="173" y="20"/>
          <a:chExt cx="65" cy="49"/>
        </a:xfrm>
      </xdr:grpSpPr>
      <xdr:sp macro="" textlink="">
        <xdr:nvSpPr>
          <xdr:cNvPr id="8" name="AutoShape 4"/>
          <xdr:cNvSpPr>
            <a:spLocks noChangeAspect="1" noChangeArrowheads="1" noTextEdit="1"/>
          </xdr:cNvSpPr>
        </xdr:nvSpPr>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9" name="Imagem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0</xdr:row>
      <xdr:rowOff>53340</xdr:rowOff>
    </xdr:from>
    <xdr:to>
      <xdr:col>3</xdr:col>
      <xdr:colOff>0</xdr:colOff>
      <xdr:row>3</xdr:row>
      <xdr:rowOff>106211</xdr:rowOff>
    </xdr:to>
    <xdr:grpSp>
      <xdr:nvGrpSpPr>
        <xdr:cNvPr id="2" name="Group 5"/>
        <xdr:cNvGrpSpPr>
          <a:grpSpLocks noChangeAspect="1"/>
        </xdr:cNvGrpSpPr>
      </xdr:nvGrpSpPr>
      <xdr:grpSpPr bwMode="auto">
        <a:xfrm>
          <a:off x="3670788" y="53340"/>
          <a:ext cx="0" cy="624371"/>
          <a:chOff x="173" y="20"/>
          <a:chExt cx="65" cy="49"/>
        </a:xfrm>
      </xdr:grpSpPr>
      <xdr:sp macro="" textlink="">
        <xdr:nvSpPr>
          <xdr:cNvPr id="3" name="AutoShape 4"/>
          <xdr:cNvSpPr>
            <a:spLocks noChangeAspect="1" noChangeArrowheads="1" noTextEdit="1"/>
          </xdr:cNvSpPr>
        </xdr:nvSpPr>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4"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190501</xdr:colOff>
      <xdr:row>1</xdr:row>
      <xdr:rowOff>47625</xdr:rowOff>
    </xdr:from>
    <xdr:to>
      <xdr:col>2</xdr:col>
      <xdr:colOff>2381250</xdr:colOff>
      <xdr:row>3</xdr:row>
      <xdr:rowOff>152400</xdr:rowOff>
    </xdr:to>
    <xdr:grpSp>
      <xdr:nvGrpSpPr>
        <xdr:cNvPr id="5" name="Grupo 4"/>
        <xdr:cNvGrpSpPr>
          <a:grpSpLocks/>
        </xdr:cNvGrpSpPr>
      </xdr:nvGrpSpPr>
      <xdr:grpSpPr bwMode="auto">
        <a:xfrm>
          <a:off x="190501" y="238125"/>
          <a:ext cx="3282461" cy="485775"/>
          <a:chOff x="0" y="-869"/>
          <a:chExt cx="75361" cy="9717"/>
        </a:xfrm>
      </xdr:grpSpPr>
      <xdr:sp macro="" textlink="">
        <xdr:nvSpPr>
          <xdr:cNvPr id="6" name="Rectangle 11"/>
          <xdr:cNvSpPr>
            <a:spLocks noChangeArrowheads="1"/>
          </xdr:cNvSpPr>
        </xdr:nvSpPr>
        <xdr:spPr bwMode="auto">
          <a:xfrm>
            <a:off x="0" y="2852"/>
            <a:ext cx="75361" cy="2013"/>
          </a:xfrm>
          <a:prstGeom prst="rect">
            <a:avLst/>
          </a:prstGeom>
          <a:gradFill rotWithShape="1">
            <a:gsLst>
              <a:gs pos="0">
                <a:srgbClr val="D8D8D8"/>
              </a:gs>
              <a:gs pos="100000">
                <a:srgbClr val="D8D8D8"/>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7" name="Imagem 6" descr="nova-logomarca-oficial-da-prefeitura-de-niteroi"/>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98" y="-608"/>
            <a:ext cx="9213" cy="945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m 8"/>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b="14352"/>
          <a:stretch>
            <a:fillRect/>
          </a:stretch>
        </xdr:blipFill>
        <xdr:spPr bwMode="auto">
          <a:xfrm>
            <a:off x="13736" y="-869"/>
            <a:ext cx="14763" cy="878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87676</xdr:colOff>
      <xdr:row>21</xdr:row>
      <xdr:rowOff>47109</xdr:rowOff>
    </xdr:from>
    <xdr:ext cx="3341324" cy="444802"/>
    <mc:AlternateContent xmlns:mc="http://schemas.openxmlformats.org/markup-compatibility/2006" xmlns:a14="http://schemas.microsoft.com/office/drawing/2010/main">
      <mc:Choice Requires="a14">
        <xdr:sp macro="" textlink="">
          <xdr:nvSpPr>
            <xdr:cNvPr id="10" name="CaixaDeTexto 9"/>
            <xdr:cNvSpPr txBox="1"/>
          </xdr:nvSpPr>
          <xdr:spPr>
            <a:xfrm>
              <a:off x="87676" y="4666734"/>
              <a:ext cx="3341324"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pt-BR" sz="1100" b="0" i="1">
                        <a:latin typeface="Cambria Math"/>
                      </a:rPr>
                      <m:t>𝐵𝐷𝐼</m:t>
                    </m:r>
                    <m:r>
                      <a:rPr lang="pt-BR" sz="1100" b="0" i="1">
                        <a:latin typeface="Cambria Math"/>
                      </a:rPr>
                      <m:t>=</m:t>
                    </m:r>
                    <m:f>
                      <m:fPr>
                        <m:ctrlPr>
                          <a:rPr lang="pt-BR" sz="1100" b="0" i="1">
                            <a:latin typeface="Cambria Math"/>
                          </a:rPr>
                        </m:ctrlPr>
                      </m:fPr>
                      <m:num>
                        <m:r>
                          <a:rPr lang="pt-BR" sz="1100" b="0" i="1">
                            <a:latin typeface="Cambria Math"/>
                          </a:rPr>
                          <m:t>(</m:t>
                        </m:r>
                        <m:r>
                          <a:rPr lang="pt-BR" sz="1100" b="0" i="1">
                            <a:solidFill>
                              <a:schemeClr val="tx1"/>
                            </a:solidFill>
                            <a:effectLst/>
                            <a:latin typeface="Cambria Math"/>
                            <a:ea typeface="+mn-ea"/>
                            <a:cs typeface="+mn-cs"/>
                          </a:rPr>
                          <m:t>1+</m:t>
                        </m:r>
                        <m:r>
                          <a:rPr lang="pt-BR" sz="1100" b="0" i="1">
                            <a:solidFill>
                              <a:schemeClr val="tx1"/>
                            </a:solidFill>
                            <a:effectLst/>
                            <a:latin typeface="Cambria Math"/>
                            <a:ea typeface="+mn-ea"/>
                            <a:cs typeface="+mn-cs"/>
                          </a:rPr>
                          <m:t>𝑋</m:t>
                        </m:r>
                        <m:r>
                          <a:rPr lang="pt-BR" sz="1100" b="0" i="1">
                            <a:solidFill>
                              <a:schemeClr val="tx1"/>
                            </a:solidFill>
                            <a:effectLst/>
                            <a:latin typeface="Cambria Math"/>
                            <a:ea typeface="+mn-ea"/>
                            <a:cs typeface="+mn-cs"/>
                          </a:rPr>
                          <m:t>)(1+</m:t>
                        </m:r>
                        <m:r>
                          <a:rPr lang="pt-BR" sz="1100" b="0" i="1">
                            <a:solidFill>
                              <a:schemeClr val="tx1"/>
                            </a:solidFill>
                            <a:effectLst/>
                            <a:latin typeface="Cambria Math"/>
                            <a:ea typeface="+mn-ea"/>
                            <a:cs typeface="+mn-cs"/>
                          </a:rPr>
                          <m:t>𝑌</m:t>
                        </m:r>
                        <m:r>
                          <a:rPr lang="pt-BR" sz="1100" b="0" i="1">
                            <a:solidFill>
                              <a:schemeClr val="tx1"/>
                            </a:solidFill>
                            <a:effectLst/>
                            <a:latin typeface="Cambria Math"/>
                            <a:ea typeface="+mn-ea"/>
                            <a:cs typeface="+mn-cs"/>
                          </a:rPr>
                          <m:t>)(1+</m:t>
                        </m:r>
                        <m:r>
                          <a:rPr lang="pt-BR" sz="1100" b="0" i="1">
                            <a:solidFill>
                              <a:schemeClr val="tx1"/>
                            </a:solidFill>
                            <a:effectLst/>
                            <a:latin typeface="Cambria Math"/>
                            <a:ea typeface="+mn-ea"/>
                            <a:cs typeface="+mn-cs"/>
                          </a:rPr>
                          <m:t>𝑍</m:t>
                        </m:r>
                        <m:r>
                          <a:rPr lang="pt-BR" sz="1100" b="0" i="1">
                            <a:solidFill>
                              <a:schemeClr val="tx1"/>
                            </a:solidFill>
                            <a:effectLst/>
                            <a:latin typeface="Cambria Math"/>
                            <a:ea typeface="+mn-ea"/>
                            <a:cs typeface="+mn-cs"/>
                          </a:rPr>
                          <m:t>)</m:t>
                        </m:r>
                      </m:num>
                      <m:den>
                        <m:r>
                          <a:rPr lang="pt-BR" sz="1100" b="0" i="1">
                            <a:latin typeface="Cambria Math"/>
                          </a:rPr>
                          <m:t>(1−</m:t>
                        </m:r>
                        <m:r>
                          <a:rPr lang="pt-BR" sz="1100" b="0" i="1">
                            <a:latin typeface="Cambria Math"/>
                          </a:rPr>
                          <m:t>𝐼</m:t>
                        </m:r>
                        <m:r>
                          <a:rPr lang="pt-BR" sz="1100" b="0" i="1">
                            <a:latin typeface="Cambria Math"/>
                          </a:rPr>
                          <m:t>)</m:t>
                        </m:r>
                      </m:den>
                    </m:f>
                    <m:r>
                      <a:rPr lang="pt-BR" sz="1100" b="0" i="1">
                        <a:latin typeface="Cambria Math"/>
                      </a:rPr>
                      <m:t> −1</m:t>
                    </m:r>
                  </m:oMath>
                </m:oMathPara>
              </a14:m>
              <a:endParaRPr lang="pt-BR" sz="1100"/>
            </a:p>
          </xdr:txBody>
        </xdr:sp>
      </mc:Choice>
      <mc:Fallback xmlns="">
        <xdr:sp macro="" textlink="">
          <xdr:nvSpPr>
            <xdr:cNvPr id="10" name="CaixaDeTexto 9"/>
            <xdr:cNvSpPr txBox="1"/>
          </xdr:nvSpPr>
          <xdr:spPr>
            <a:xfrm>
              <a:off x="87676" y="4666734"/>
              <a:ext cx="3341324"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pt-BR" sz="1100" b="0" i="0">
                  <a:latin typeface="Cambria Math"/>
                </a:rPr>
                <a:t>𝐵𝐷𝐼=((</a:t>
              </a:r>
              <a:r>
                <a:rPr lang="pt-BR" sz="1100" b="0" i="0">
                  <a:solidFill>
                    <a:schemeClr val="tx1"/>
                  </a:solidFill>
                  <a:effectLst/>
                  <a:latin typeface="Cambria Math"/>
                  <a:ea typeface="+mn-ea"/>
                  <a:cs typeface="+mn-cs"/>
                </a:rPr>
                <a:t>1+𝑋)(1+𝑌)(1+𝑍))/(</a:t>
              </a:r>
              <a:r>
                <a:rPr lang="pt-BR" sz="1100" b="0" i="0">
                  <a:latin typeface="Cambria Math"/>
                </a:rPr>
                <a:t>(1−𝐼))  −1</a:t>
              </a:r>
              <a:endParaRPr lang="pt-BR" sz="1100"/>
            </a:p>
          </xdr:txBody>
        </xdr:sp>
      </mc:Fallback>
    </mc:AlternateContent>
    <xdr:clientData/>
  </xdr:oneCellAnchor>
</xdr:wsDr>
</file>

<file path=xl/drawings/drawing8.xml><?xml version="1.0" encoding="utf-8"?>
<xdr:wsDr xmlns:xdr="http://schemas.openxmlformats.org/drawingml/2006/spreadsheetDrawing" xmlns:a="http://schemas.openxmlformats.org/drawingml/2006/main">
  <xdr:twoCellAnchor>
    <xdr:from>
      <xdr:col>2</xdr:col>
      <xdr:colOff>548640</xdr:colOff>
      <xdr:row>0</xdr:row>
      <xdr:rowOff>53340</xdr:rowOff>
    </xdr:from>
    <xdr:to>
      <xdr:col>2</xdr:col>
      <xdr:colOff>550545</xdr:colOff>
      <xdr:row>3</xdr:row>
      <xdr:rowOff>106211</xdr:rowOff>
    </xdr:to>
    <xdr:grpSp>
      <xdr:nvGrpSpPr>
        <xdr:cNvPr id="9" name="Group 5"/>
        <xdr:cNvGrpSpPr>
          <a:grpSpLocks noChangeAspect="1"/>
        </xdr:cNvGrpSpPr>
      </xdr:nvGrpSpPr>
      <xdr:grpSpPr bwMode="auto">
        <a:xfrm>
          <a:off x="2434590" y="53340"/>
          <a:ext cx="1905" cy="1033946"/>
          <a:chOff x="173" y="20"/>
          <a:chExt cx="65" cy="49"/>
        </a:xfrm>
      </xdr:grpSpPr>
      <xdr:sp macro="" textlink="">
        <xdr:nvSpPr>
          <xdr:cNvPr id="10" name="AutoShape 4"/>
          <xdr:cNvSpPr>
            <a:spLocks noChangeAspect="1" noChangeArrowheads="1" noTextEdit="1"/>
          </xdr:cNvSpPr>
        </xdr:nvSpPr>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1" name="Imagem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161925</xdr:colOff>
      <xdr:row>0</xdr:row>
      <xdr:rowOff>257175</xdr:rowOff>
    </xdr:from>
    <xdr:to>
      <xdr:col>5</xdr:col>
      <xdr:colOff>398145</xdr:colOff>
      <xdr:row>2</xdr:row>
      <xdr:rowOff>290996</xdr:rowOff>
    </xdr:to>
    <xdr:grpSp>
      <xdr:nvGrpSpPr>
        <xdr:cNvPr id="12" name="Grupo 11"/>
        <xdr:cNvGrpSpPr/>
      </xdr:nvGrpSpPr>
      <xdr:grpSpPr>
        <a:xfrm>
          <a:off x="590550" y="257175"/>
          <a:ext cx="3817620" cy="633896"/>
          <a:chOff x="10172711" y="2628900"/>
          <a:chExt cx="3731884" cy="633896"/>
        </a:xfrm>
      </xdr:grpSpPr>
      <mc:AlternateContent xmlns:mc="http://schemas.openxmlformats.org/markup-compatibility/2006">
        <mc:Choice xmlns:a14="http://schemas.microsoft.com/office/drawing/2010/main" Requires="a14">
          <xdr:sp macro="" textlink="">
            <xdr:nvSpPr>
              <xdr:cNvPr id="28681" name="Object 9" hidden="1">
                <a:extLst>
                  <a:ext uri="{63B3BB69-23CF-44E3-9099-C40C66FF867C}">
                    <a14:compatExt spid="_x0000_s28681"/>
                  </a:ext>
                </a:extLst>
              </xdr:cNvPr>
              <xdr:cNvSpPr/>
            </xdr:nvSpPr>
            <xdr:spPr>
              <a:xfrm>
                <a:off x="10172711" y="2708910"/>
                <a:ext cx="1743079" cy="495300"/>
              </a:xfrm>
              <a:prstGeom prst="rect">
                <a:avLst/>
              </a:prstGeom>
            </xdr:spPr>
          </xdr:sp>
        </mc:Choice>
        <mc:Fallback/>
      </mc:AlternateContent>
      <xdr:grpSp>
        <xdr:nvGrpSpPr>
          <xdr:cNvPr id="14" name="Group 5"/>
          <xdr:cNvGrpSpPr>
            <a:grpSpLocks noChangeAspect="1"/>
          </xdr:cNvGrpSpPr>
        </xdr:nvGrpSpPr>
        <xdr:grpSpPr bwMode="auto">
          <a:xfrm>
            <a:off x="13035915" y="2628900"/>
            <a:ext cx="868680" cy="633896"/>
            <a:chOff x="173" y="20"/>
            <a:chExt cx="65" cy="49"/>
          </a:xfrm>
        </xdr:grpSpPr>
        <xdr:sp macro="" textlink="">
          <xdr:nvSpPr>
            <xdr:cNvPr id="15" name="AutoShape 4"/>
            <xdr:cNvSpPr>
              <a:spLocks noChangeAspect="1" noChangeArrowheads="1" noTextEdit="1"/>
            </xdr:cNvSpPr>
          </xdr:nvSpPr>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6" name="Imagem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 y="20"/>
              <a:ext cx="65"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ia-doring\marcelle\Planejamento_Trabalho\1.2005.177%20-%20REPAR\ACOMPANHAMENTO\EAP%20CONTRA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alindows\trabalho\Planejamento_Trabalho\1.2007.077%20-%20SALOBO\05-ACOMPANHAMENTO%20OS\5.7-RELAT&#211;RIO%20MENSAL\Agosto-07\ANEXO%204%20-%20DOCUMENTOS%20PREVISTO%20PR&#211;XIMO%20PER&#205;O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P"/>
      <sheetName val="CRITÉRIOS_EAP"/>
      <sheetName val="CRITÉRIOS"/>
      <sheetName val="Plan1"/>
      <sheetName val="Plan3"/>
      <sheetName val="1A. Custo e Benefícios"/>
      <sheetName val="CAPA"/>
      <sheetName val="FOLHA ROSTO"/>
      <sheetName val="2310 - Civil"/>
      <sheetName val="2310 - Civil (P Coment)"/>
      <sheetName val="2311 - Civil"/>
      <sheetName val="2311 - Civil (P Coment)"/>
      <sheetName val="2316 Civil"/>
      <sheetName val="2316 Civil (P Coment)"/>
      <sheetName val="System 10"/>
    </sheetNames>
    <sheetDataSet>
      <sheetData sheetId="0" refreshError="1">
        <row r="12">
          <cell r="A12" t="str">
            <v>NÍVEL</v>
          </cell>
          <cell r="D12" t="str">
            <v>GERÊNCIA</v>
          </cell>
          <cell r="E12" t="str">
            <v>1.1.1.1.2</v>
          </cell>
          <cell r="F12" t="str">
            <v>1.1.1.1.2.1</v>
          </cell>
          <cell r="H12" t="str">
            <v>P/ APROV.</v>
          </cell>
          <cell r="I12" t="str">
            <v>P/ DETAL.</v>
          </cell>
          <cell r="J12">
            <v>1</v>
          </cell>
          <cell r="K12">
            <v>2</v>
          </cell>
          <cell r="L12">
            <v>3</v>
          </cell>
          <cell r="M12">
            <v>4</v>
          </cell>
          <cell r="N12">
            <v>5</v>
          </cell>
          <cell r="O12">
            <v>6</v>
          </cell>
        </row>
        <row r="13">
          <cell r="A13">
            <v>1</v>
          </cell>
          <cell r="B13">
            <v>1</v>
          </cell>
          <cell r="C13" t="str">
            <v xml:space="preserve"> CONTRATO  </v>
          </cell>
          <cell r="E13" t="str">
            <v>1.1.1.1</v>
          </cell>
          <cell r="F13" t="str">
            <v>1.1.1.1.3</v>
          </cell>
          <cell r="G13" t="str">
            <v>1.1.1.1.3</v>
          </cell>
          <cell r="J13">
            <v>100</v>
          </cell>
          <cell r="K13" t="str">
            <v/>
          </cell>
          <cell r="L13" t="str">
            <v/>
          </cell>
          <cell r="M13" t="str">
            <v/>
          </cell>
          <cell r="N13" t="str">
            <v/>
          </cell>
          <cell r="O13" t="str">
            <v/>
          </cell>
        </row>
        <row r="14">
          <cell r="A14">
            <v>2</v>
          </cell>
          <cell r="B14" t="str">
            <v>1.1</v>
          </cell>
          <cell r="C14" t="str">
            <v xml:space="preserve"> CARTEIRA DE GASOLINA  </v>
          </cell>
          <cell r="D14" t="str">
            <v>PLANEJAMENTO</v>
          </cell>
          <cell r="E14" t="str">
            <v>1.1.1.1.3</v>
          </cell>
          <cell r="F14" t="str">
            <v>1.1.1.1.3.1</v>
          </cell>
          <cell r="H14" t="str">
            <v>RL-5230.00-2310-940-QGI-003</v>
          </cell>
          <cell r="I14" t="str">
            <v>RL-2310-W.01-001</v>
          </cell>
          <cell r="J14" t="str">
            <v/>
          </cell>
          <cell r="K14">
            <v>40</v>
          </cell>
          <cell r="L14" t="str">
            <v/>
          </cell>
          <cell r="M14" t="str">
            <v/>
          </cell>
          <cell r="N14" t="str">
            <v/>
          </cell>
          <cell r="O14" t="str">
            <v/>
          </cell>
        </row>
        <row r="15">
          <cell r="E15" t="str">
            <v>1.1.1.1</v>
          </cell>
          <cell r="F15" t="str">
            <v>1.1.1.1.4</v>
          </cell>
          <cell r="G15" t="str">
            <v>1.1.1.1.4</v>
          </cell>
          <cell r="K15" t="str">
            <v>APRESENTAÇÃO DO PLANEJAMENTO DETALHADO DE ENGENHARIA DO EMPREENDIMENTO</v>
          </cell>
        </row>
        <row r="16">
          <cell r="A16">
            <v>3</v>
          </cell>
          <cell r="B16" t="str">
            <v>1.1.1</v>
          </cell>
          <cell r="C16" t="str">
            <v xml:space="preserve">UNIDADE 2316 HDS DE NAFTA CRAQUEADA  </v>
          </cell>
          <cell r="D16" t="str">
            <v>PLANEJAMENTO</v>
          </cell>
          <cell r="E16" t="str">
            <v>1.1.1.1.4</v>
          </cell>
          <cell r="F16" t="str">
            <v>1.1.1.1.4.1</v>
          </cell>
          <cell r="H16" t="str">
            <v>RL-5230.00-2310-940-QGI-004</v>
          </cell>
          <cell r="I16" t="str">
            <v>RL-2310-W.01-002</v>
          </cell>
          <cell r="J16" t="str">
            <v/>
          </cell>
          <cell r="K16" t="str">
            <v/>
          </cell>
          <cell r="L16">
            <v>27</v>
          </cell>
          <cell r="M16" t="str">
            <v/>
          </cell>
          <cell r="N16" t="str">
            <v/>
          </cell>
          <cell r="O16" t="str">
            <v/>
          </cell>
        </row>
        <row r="17">
          <cell r="E17" t="str">
            <v>1.1.1.1</v>
          </cell>
          <cell r="F17" t="str">
            <v>1.1.1.1.5</v>
          </cell>
          <cell r="G17" t="str">
            <v>1.1.1.1.5</v>
          </cell>
          <cell r="K17" t="str">
            <v>SISTEMA DA QUALIDADE IMPLANTADO COM MANUAIS E PADRÕES APROVADOS</v>
          </cell>
        </row>
        <row r="18">
          <cell r="A18">
            <v>4</v>
          </cell>
          <cell r="B18" t="str">
            <v xml:space="preserve">1.1.1.1  </v>
          </cell>
          <cell r="C18" t="str">
            <v xml:space="preserve"> MOBILIZAÇÃO E DESMOBILIZAÇÃO  </v>
          </cell>
          <cell r="D18" t="str">
            <v>QUALIDADE</v>
          </cell>
          <cell r="E18" t="str">
            <v>1.1.1.1.5</v>
          </cell>
          <cell r="F18" t="str">
            <v>1.1.1.1.5.1</v>
          </cell>
          <cell r="H18" t="str">
            <v>RL-5230.00-2310-940-QGI-005</v>
          </cell>
          <cell r="I18" t="str">
            <v>RL-2310-Q.01-001</v>
          </cell>
          <cell r="J18" t="str">
            <v/>
          </cell>
          <cell r="K18" t="str">
            <v/>
          </cell>
          <cell r="L18" t="str">
            <v/>
          </cell>
          <cell r="M18">
            <v>10</v>
          </cell>
          <cell r="N18" t="str">
            <v/>
          </cell>
          <cell r="O18" t="str">
            <v/>
          </cell>
        </row>
        <row r="19">
          <cell r="E19" t="str">
            <v>1.1.1.1</v>
          </cell>
          <cell r="F19" t="str">
            <v>1.1.1.1.6</v>
          </cell>
          <cell r="G19" t="str">
            <v>1.1.1.1.6</v>
          </cell>
          <cell r="K19" t="str">
            <v>PLANO DO EMPREENDIMENTO APROVADO PARA TODAS AS FASES DO EMPREENDIMENTO, ENGLOBANDO PROCEDIMENTO DE COORDENAÇÃO E TODOS OS PLANOS SOLICITADOS PELOS ANEXOS CONTRATUAIS</v>
          </cell>
        </row>
        <row r="20">
          <cell r="A20">
            <v>5</v>
          </cell>
          <cell r="B20" t="str">
            <v xml:space="preserve">1.1.1.1.1  </v>
          </cell>
          <cell r="C20" t="str">
            <v xml:space="preserve"> KICK OFF MEETING  </v>
          </cell>
          <cell r="D20" t="str">
            <v>GERÊNCIA</v>
          </cell>
          <cell r="E20">
            <v>0.5</v>
          </cell>
          <cell r="F20">
            <v>1</v>
          </cell>
          <cell r="H20">
            <v>0</v>
          </cell>
          <cell r="I20">
            <v>1</v>
          </cell>
          <cell r="J20" t="str">
            <v/>
          </cell>
          <cell r="K20" t="str">
            <v/>
          </cell>
          <cell r="L20" t="str">
            <v/>
          </cell>
          <cell r="M20" t="str">
            <v/>
          </cell>
          <cell r="N20">
            <v>5</v>
          </cell>
          <cell r="O20" t="str">
            <v/>
          </cell>
        </row>
        <row r="21">
          <cell r="A21">
            <v>5</v>
          </cell>
          <cell r="B21" t="str">
            <v>1.1.1.1.2</v>
          </cell>
          <cell r="C21" t="str">
            <v xml:space="preserve"> MOBILIZAÇÃO, PLANEJAMENTO. MANUTENÇÃO  </v>
          </cell>
          <cell r="E21" t="str">
            <v>1.1.1.1</v>
          </cell>
          <cell r="F21" t="str">
            <v>1.1.1.1.7</v>
          </cell>
          <cell r="G21" t="str">
            <v>1.1.1.1.7</v>
          </cell>
          <cell r="H21">
            <v>0</v>
          </cell>
          <cell r="I21">
            <v>0</v>
          </cell>
          <cell r="J21" t="str">
            <v/>
          </cell>
          <cell r="K21" t="str">
            <v/>
          </cell>
          <cell r="L21" t="str">
            <v/>
          </cell>
          <cell r="M21" t="str">
            <v/>
          </cell>
          <cell r="N21">
            <v>75</v>
          </cell>
          <cell r="O21" t="str">
            <v/>
          </cell>
        </row>
        <row r="22">
          <cell r="A22">
            <v>6</v>
          </cell>
          <cell r="B22" t="str">
            <v xml:space="preserve">1.1.1.1.2.1  </v>
          </cell>
          <cell r="C22" t="str">
            <v xml:space="preserve"> MOBILIZAÇÃO DAS EQUIPES  </v>
          </cell>
          <cell r="D22" t="str">
            <v>CDA</v>
          </cell>
          <cell r="E22" t="str">
            <v>1.1.1.1.7</v>
          </cell>
          <cell r="F22" t="str">
            <v>1.1.1.1.7.1</v>
          </cell>
          <cell r="H22">
            <v>0</v>
          </cell>
          <cell r="I22">
            <v>0</v>
          </cell>
          <cell r="J22" t="str">
            <v/>
          </cell>
          <cell r="K22" t="str">
            <v/>
          </cell>
          <cell r="L22" t="str">
            <v/>
          </cell>
          <cell r="M22" t="str">
            <v/>
          </cell>
          <cell r="N22" t="str">
            <v/>
          </cell>
          <cell r="O22">
            <v>10</v>
          </cell>
        </row>
        <row r="23">
          <cell r="A23">
            <v>7</v>
          </cell>
          <cell r="B23" t="str">
            <v>1.1.1.1.2.1.1</v>
          </cell>
          <cell r="C23" t="str">
            <v xml:space="preserve"> MOBILIZAÇÃO DA EQUIPE NO ESCRITÓRIO SEDE DA CONTRATADA</v>
          </cell>
          <cell r="E23">
            <v>3.7500000000000006E-2</v>
          </cell>
          <cell r="F23">
            <v>1</v>
          </cell>
          <cell r="G23" t="str">
            <v>1.1.1.1.8</v>
          </cell>
          <cell r="H23">
            <v>0</v>
          </cell>
          <cell r="I23">
            <v>1</v>
          </cell>
          <cell r="K23" t="str">
            <v>INSTALAÇÃO DOS EQUIPAMENTOS E SOFTWARES CONTROLADORES DE AVANÇO E SISTEMA GERENCIAL DE CONDICIONAMENTO (CONFORME ITEM 3.1.7 DO MD-5230.00-2316-940-PCR-001)</v>
          </cell>
        </row>
        <row r="24">
          <cell r="A24">
            <v>7</v>
          </cell>
          <cell r="B24" t="str">
            <v>1.1.1.1.2.1.2</v>
          </cell>
          <cell r="C24" t="str">
            <v xml:space="preserve"> MOBILIZAÇÃO DA EQUIPE MÍNIMA LOTADA NA UM-REPAR</v>
          </cell>
          <cell r="D24" t="str">
            <v>GERÊNCIA</v>
          </cell>
          <cell r="E24">
            <v>0.71250000000000002</v>
          </cell>
          <cell r="F24">
            <v>1</v>
          </cell>
          <cell r="H24">
            <v>0</v>
          </cell>
          <cell r="I24">
            <v>0</v>
          </cell>
          <cell r="K24" t="str">
            <v>INSTALAÇÃO DOS EQUIPAMENTOS E SOFTWARES CONTROLADORES DE AVANÇO E SISTEMA GERENCIAL DE CONDICIONAMENTO (CONFORME ITEM 3.1.7 DO MD-5230.00-2316-940-PCR-001)</v>
          </cell>
        </row>
        <row r="25">
          <cell r="A25">
            <v>6</v>
          </cell>
          <cell r="B25" t="str">
            <v xml:space="preserve">1.1.1.1.2.2  </v>
          </cell>
          <cell r="C25" t="str">
            <v xml:space="preserve"> PLANEJAMENTO  </v>
          </cell>
          <cell r="E25" t="str">
            <v>1.1.1.1</v>
          </cell>
          <cell r="F25" t="str">
            <v>1.1.1.1.9</v>
          </cell>
          <cell r="G25" t="str">
            <v>1.1.1.1.9</v>
          </cell>
          <cell r="H25">
            <v>0</v>
          </cell>
          <cell r="I25">
            <v>0</v>
          </cell>
          <cell r="J25" t="str">
            <v/>
          </cell>
          <cell r="K25" t="str">
            <v/>
          </cell>
          <cell r="L25" t="str">
            <v/>
          </cell>
          <cell r="M25" t="str">
            <v/>
          </cell>
          <cell r="N25" t="str">
            <v/>
          </cell>
          <cell r="O25">
            <v>40</v>
          </cell>
        </row>
        <row r="26">
          <cell r="A26">
            <v>7</v>
          </cell>
          <cell r="B26" t="str">
            <v>1.1.1.1.2.2.1</v>
          </cell>
          <cell r="C26" t="str">
            <v>ORGANIZAÇÃO, RESPONSABILIDADE, AUTORIDADE E RECURSOS</v>
          </cell>
          <cell r="D26" t="str">
            <v>GERÊNCIA</v>
          </cell>
          <cell r="E26" t="str">
            <v>1.1.1.1.9</v>
          </cell>
          <cell r="F26" t="str">
            <v>1.1.1.1.9.1</v>
          </cell>
          <cell r="H26">
            <v>0</v>
          </cell>
          <cell r="I26">
            <v>0</v>
          </cell>
          <cell r="K26" t="str">
            <v>INSTALAÇÃO DOS EQUIPAMENTOS E SOFTWARES PARA A MAQUETE ELETRÔNICA (CONFORME ITEM 3.5.2-G DO MD-5230.00-2316-940-PCR-001)</v>
          </cell>
        </row>
        <row r="27">
          <cell r="A27">
            <v>8</v>
          </cell>
          <cell r="B27" t="str">
            <v>1.1.1.1.2.2.1.1</v>
          </cell>
          <cell r="C27" t="str">
            <v>ORGANOGRAMAS</v>
          </cell>
          <cell r="E27">
            <v>0.15000000000000002</v>
          </cell>
          <cell r="F27">
            <v>1</v>
          </cell>
          <cell r="G27" t="str">
            <v>1.1.2</v>
          </cell>
          <cell r="H27">
            <v>1</v>
          </cell>
          <cell r="I27">
            <v>0</v>
          </cell>
          <cell r="K27" t="str">
            <v>EXECUÇÃO DO DETALHAMENTO DE PROJETO DA U-4500, CONFORME MD-5230.00-2316-940-PCR-001</v>
          </cell>
        </row>
        <row r="28">
          <cell r="A28">
            <v>8</v>
          </cell>
          <cell r="B28" t="str">
            <v>1.1.1.1.2.2.1.2</v>
          </cell>
          <cell r="C28" t="str">
            <v>CURRÍCULOS</v>
          </cell>
          <cell r="E28">
            <v>0.15000000000000002</v>
          </cell>
          <cell r="F28">
            <v>1</v>
          </cell>
          <cell r="G28" t="str">
            <v>1.1.2.1</v>
          </cell>
          <cell r="H28">
            <v>1</v>
          </cell>
          <cell r="I28">
            <v>0</v>
          </cell>
          <cell r="K28" t="str">
            <v>SERVIÇOS DE DETALHAMENTO DE PROJETO</v>
          </cell>
        </row>
        <row r="29">
          <cell r="A29">
            <v>7</v>
          </cell>
          <cell r="B29" t="str">
            <v>1.1.1.1.2.2.2</v>
          </cell>
          <cell r="C29" t="str">
            <v>RECURSOS</v>
          </cell>
          <cell r="D29" t="str">
            <v>ARRANJO</v>
          </cell>
          <cell r="E29" t="str">
            <v>1.1.2.1</v>
          </cell>
          <cell r="F29" t="str">
            <v>1.1.2.1.1</v>
          </cell>
          <cell r="G29" t="str">
            <v>1.1.2.1.1</v>
          </cell>
          <cell r="H29">
            <v>0</v>
          </cell>
          <cell r="I29">
            <v>0</v>
          </cell>
          <cell r="K29" t="str">
            <v>ARRANJO</v>
          </cell>
        </row>
        <row r="30">
          <cell r="A30">
            <v>8</v>
          </cell>
          <cell r="B30" t="str">
            <v>1.1.1.1.2.2.2.1</v>
          </cell>
          <cell r="C30" t="str">
            <v>HISTOGRAMA DE MÃO DE OBRA</v>
          </cell>
          <cell r="D30" t="str">
            <v>ARRANJO</v>
          </cell>
          <cell r="E30">
            <v>0.30000000000000004</v>
          </cell>
          <cell r="F30">
            <v>1</v>
          </cell>
          <cell r="G30" t="str">
            <v>1.1.2.1.1.1</v>
          </cell>
          <cell r="H30">
            <v>1</v>
          </cell>
          <cell r="I30">
            <v>0</v>
          </cell>
          <cell r="K30" t="str">
            <v>PLANTA DE ARRANJO DEFINITIVO DAS UNIDADES, COM EQUIPAMENTOS EM 3D E DEFINIÇÕES DAS RESPECTIVAS ELEVAÇÕES</v>
          </cell>
        </row>
        <row r="31">
          <cell r="A31">
            <v>7</v>
          </cell>
          <cell r="B31" t="str">
            <v>1.1.1.1.2.2.3</v>
          </cell>
          <cell r="C31" t="str">
            <v>PROCEDIMENTO DE PLANEJAMENTO DE PROJETO</v>
          </cell>
          <cell r="D31" t="str">
            <v>ARRANJO</v>
          </cell>
          <cell r="E31" t="str">
            <v>1.1.2.1.1.1</v>
          </cell>
          <cell r="F31" t="str">
            <v>1.1.2.1.1.1.1</v>
          </cell>
          <cell r="H31">
            <v>0</v>
          </cell>
          <cell r="I31">
            <v>0</v>
          </cell>
          <cell r="K31" t="str">
            <v>EQUIPMENT ARRANGEMENT  - PLAN - EL. 100,00</v>
          </cell>
          <cell r="L31" t="str">
            <v>A0</v>
          </cell>
          <cell r="M31">
            <v>1</v>
          </cell>
          <cell r="N31">
            <v>30</v>
          </cell>
          <cell r="O31">
            <v>150</v>
          </cell>
        </row>
        <row r="32">
          <cell r="A32">
            <v>8</v>
          </cell>
          <cell r="B32" t="str">
            <v>1.1.1.1.2.2.3.1</v>
          </cell>
          <cell r="C32" t="str">
            <v>EAP DETALHADA</v>
          </cell>
          <cell r="D32" t="str">
            <v>ARRANJO</v>
          </cell>
          <cell r="E32">
            <v>0.27</v>
          </cell>
          <cell r="F32">
            <v>1</v>
          </cell>
          <cell r="H32">
            <v>1</v>
          </cell>
          <cell r="I32">
            <v>0</v>
          </cell>
          <cell r="K32" t="str">
            <v>EQUIPMENT ARRANGEMENT  - PLAN - EL. 107,00-115,00</v>
          </cell>
          <cell r="L32" t="str">
            <v>A0</v>
          </cell>
          <cell r="M32">
            <v>1</v>
          </cell>
          <cell r="N32">
            <v>30</v>
          </cell>
          <cell r="O32">
            <v>150</v>
          </cell>
        </row>
        <row r="33">
          <cell r="A33">
            <v>8</v>
          </cell>
          <cell r="B33" t="str">
            <v>1.1.1.1.2.2.3.2</v>
          </cell>
          <cell r="C33" t="str">
            <v>LISTA DE DOCUMENTOS DA U-2316 - UHDS</v>
          </cell>
          <cell r="D33" t="str">
            <v>ARRANJO</v>
          </cell>
          <cell r="E33">
            <v>0.3600000000000001</v>
          </cell>
          <cell r="F33">
            <v>1</v>
          </cell>
          <cell r="H33">
            <v>1</v>
          </cell>
          <cell r="I33">
            <v>0</v>
          </cell>
          <cell r="K33" t="str">
            <v>EQUIPMENT ARRANGEMENT  - PLAN - EL. 115,00-119,00</v>
          </cell>
          <cell r="L33" t="str">
            <v>A0</v>
          </cell>
          <cell r="M33">
            <v>1</v>
          </cell>
          <cell r="N33">
            <v>30</v>
          </cell>
          <cell r="O33">
            <v>150</v>
          </cell>
        </row>
        <row r="34">
          <cell r="A34">
            <v>8</v>
          </cell>
          <cell r="B34" t="str">
            <v>1.1.1.1.2.2.3.3</v>
          </cell>
          <cell r="C34" t="str">
            <v>CRONOGRAMA DE EXECUÇÃO FÍSICA DETALHADO</v>
          </cell>
          <cell r="D34" t="str">
            <v>ARRANJO</v>
          </cell>
          <cell r="E34">
            <v>0.3600000000000001</v>
          </cell>
          <cell r="F34">
            <v>1</v>
          </cell>
          <cell r="H34">
            <v>1</v>
          </cell>
          <cell r="I34">
            <v>0</v>
          </cell>
          <cell r="K34" t="str">
            <v>EQUIPMENT ARRANGEMENT  - PLAN - EL. 119,00 AND ABOVE</v>
          </cell>
          <cell r="L34" t="str">
            <v>A0</v>
          </cell>
          <cell r="M34">
            <v>1</v>
          </cell>
          <cell r="N34">
            <v>30</v>
          </cell>
          <cell r="O34">
            <v>150</v>
          </cell>
        </row>
        <row r="35">
          <cell r="A35">
            <v>8</v>
          </cell>
          <cell r="B35" t="str">
            <v>1.1.1.1.2.2.3.4</v>
          </cell>
          <cell r="C35" t="str">
            <v>CURVA DE EXECUÇÃO FÍSICA</v>
          </cell>
          <cell r="D35" t="str">
            <v>ARRANJO</v>
          </cell>
          <cell r="E35">
            <v>0.18000000000000005</v>
          </cell>
          <cell r="F35">
            <v>1</v>
          </cell>
          <cell r="H35">
            <v>1</v>
          </cell>
          <cell r="I35">
            <v>0</v>
          </cell>
          <cell r="K35" t="str">
            <v>EQUIPMENT ARRANGEMENT - SECTIONS</v>
          </cell>
          <cell r="L35" t="str">
            <v>A0</v>
          </cell>
          <cell r="M35">
            <v>1</v>
          </cell>
          <cell r="N35">
            <v>30</v>
          </cell>
          <cell r="O35">
            <v>150</v>
          </cell>
        </row>
        <row r="36">
          <cell r="A36">
            <v>8</v>
          </cell>
          <cell r="B36" t="str">
            <v>1.1.1.1.2.2.3.5</v>
          </cell>
          <cell r="C36" t="str">
            <v>CRONOGRAMA DE EXECUÇÃO FÍSICA-FINANCEIRO DETALHADO</v>
          </cell>
          <cell r="D36" t="str">
            <v>PROCESSO</v>
          </cell>
          <cell r="E36">
            <v>0.18000000000000005</v>
          </cell>
          <cell r="F36">
            <v>1</v>
          </cell>
          <cell r="G36" t="str">
            <v>1.1.2.1.2</v>
          </cell>
          <cell r="H36">
            <v>1</v>
          </cell>
          <cell r="I36">
            <v>0</v>
          </cell>
          <cell r="K36" t="str">
            <v>PROCESSO</v>
          </cell>
        </row>
        <row r="37">
          <cell r="A37">
            <v>8</v>
          </cell>
          <cell r="B37" t="str">
            <v>1.1.1.1.2.2.3.6</v>
          </cell>
          <cell r="C37" t="str">
            <v>CURVA DE EXECUÇÃO FÍSICA-FINANCEIRA</v>
          </cell>
          <cell r="D37" t="str">
            <v>PROCESSO</v>
          </cell>
          <cell r="E37">
            <v>0.18000000000000005</v>
          </cell>
          <cell r="F37">
            <v>1</v>
          </cell>
          <cell r="G37" t="str">
            <v>1.1.2.1.2.1</v>
          </cell>
          <cell r="H37">
            <v>1</v>
          </cell>
          <cell r="I37">
            <v>0</v>
          </cell>
          <cell r="K37" t="str">
            <v>FLUXOGRAMA DE ENGENHARIA E PLANTAS DE SEGURANÇA</v>
          </cell>
        </row>
        <row r="38">
          <cell r="A38">
            <v>8</v>
          </cell>
          <cell r="B38" t="str">
            <v>1.1.1.1.2.2.3.7</v>
          </cell>
          <cell r="C38" t="str">
            <v>PROCEDIMENTO DE MEDIÇÃO DE SERVIÇOS</v>
          </cell>
          <cell r="D38" t="str">
            <v>PROCESSO</v>
          </cell>
          <cell r="E38">
            <v>0.27</v>
          </cell>
          <cell r="F38">
            <v>1</v>
          </cell>
          <cell r="H38">
            <v>1</v>
          </cell>
          <cell r="I38">
            <v>0</v>
          </cell>
          <cell r="K38" t="str">
            <v>P&amp;ID - HYDROGEN  MAKE-UP - COMPRESSOR SECTION</v>
          </cell>
          <cell r="L38" t="str">
            <v>A0</v>
          </cell>
          <cell r="M38" t="str">
            <v>1</v>
          </cell>
          <cell r="N38">
            <v>40</v>
          </cell>
        </row>
        <row r="39">
          <cell r="A39">
            <v>7</v>
          </cell>
          <cell r="B39" t="str">
            <v>1.1.1.1.2.2.4</v>
          </cell>
          <cell r="C39" t="str">
            <v>PROCEDIMENTOS DE QSMS</v>
          </cell>
          <cell r="D39" t="str">
            <v>PROCESSO</v>
          </cell>
          <cell r="E39" t="str">
            <v>1.1.2.1.2.1</v>
          </cell>
          <cell r="F39" t="str">
            <v>1.1.2.1.2.1.1</v>
          </cell>
          <cell r="H39">
            <v>0</v>
          </cell>
          <cell r="I39">
            <v>0</v>
          </cell>
          <cell r="K39" t="str">
            <v>P&amp;ID -FEED SURGE DRUM</v>
          </cell>
          <cell r="L39" t="str">
            <v>A0</v>
          </cell>
          <cell r="M39" t="str">
            <v>1</v>
          </cell>
          <cell r="N39">
            <v>40</v>
          </cell>
        </row>
        <row r="40">
          <cell r="A40">
            <v>8</v>
          </cell>
          <cell r="B40" t="str">
            <v>1.1.1.1.2.2.4.1</v>
          </cell>
          <cell r="C40" t="str">
            <v>MANUAL DA QUALIDADE DE PROJETO DE PRÉ-DETALHAMENTO</v>
          </cell>
          <cell r="D40" t="str">
            <v>PROCESSO</v>
          </cell>
          <cell r="E40">
            <v>0.42000000000000004</v>
          </cell>
          <cell r="F40">
            <v>1</v>
          </cell>
          <cell r="H40">
            <v>1</v>
          </cell>
          <cell r="I40">
            <v>0</v>
          </cell>
          <cell r="K40" t="str">
            <v>P&amp;ID - SHU</v>
          </cell>
          <cell r="L40" t="str">
            <v>A0</v>
          </cell>
          <cell r="M40" t="str">
            <v>1</v>
          </cell>
          <cell r="N40">
            <v>40</v>
          </cell>
        </row>
        <row r="41">
          <cell r="A41">
            <v>8</v>
          </cell>
          <cell r="B41" t="str">
            <v>1.1.1.1.2.2.4.2</v>
          </cell>
          <cell r="C41" t="str">
            <v>PLANO DA QUALIDADE</v>
          </cell>
          <cell r="D41" t="str">
            <v>PROCESSO</v>
          </cell>
          <cell r="E41">
            <v>0.18000000000000005</v>
          </cell>
          <cell r="F41">
            <v>1</v>
          </cell>
          <cell r="H41">
            <v>1</v>
          </cell>
          <cell r="I41">
            <v>0</v>
          </cell>
          <cell r="K41" t="str">
            <v>P&amp;ID - SPLITTER</v>
          </cell>
          <cell r="L41" t="str">
            <v>A0</v>
          </cell>
          <cell r="M41" t="str">
            <v>1</v>
          </cell>
          <cell r="N41">
            <v>40</v>
          </cell>
        </row>
        <row r="42">
          <cell r="A42">
            <v>6</v>
          </cell>
          <cell r="B42" t="str">
            <v xml:space="preserve">1.1.1.1.2.3  </v>
          </cell>
          <cell r="C42" t="str">
            <v xml:space="preserve"> MANUTENÇÃO DAS EQUIPES  </v>
          </cell>
          <cell r="D42" t="str">
            <v>PROCESSO</v>
          </cell>
          <cell r="E42" t="str">
            <v>1.1.2.1.2.1</v>
          </cell>
          <cell r="F42" t="str">
            <v>1.1.2.1.2.1.1</v>
          </cell>
          <cell r="H42">
            <v>0</v>
          </cell>
          <cell r="I42">
            <v>0</v>
          </cell>
          <cell r="J42" t="str">
            <v/>
          </cell>
          <cell r="K42" t="str">
            <v/>
          </cell>
          <cell r="L42" t="str">
            <v/>
          </cell>
          <cell r="M42" t="str">
            <v/>
          </cell>
          <cell r="N42" t="str">
            <v/>
          </cell>
          <cell r="O42">
            <v>50</v>
          </cell>
        </row>
        <row r="43">
          <cell r="A43">
            <v>7</v>
          </cell>
          <cell r="B43" t="str">
            <v>1.1.1.1.2.3.1</v>
          </cell>
          <cell r="C43" t="str">
            <v>MANUTENÇÃO DA EQUIPE NO ESCRITÓRIO SEDE DA CONTRATADA</v>
          </cell>
          <cell r="D43" t="str">
            <v>PROCESSO</v>
          </cell>
          <cell r="E43">
            <v>0.18750000000000003</v>
          </cell>
          <cell r="F43">
            <v>1</v>
          </cell>
          <cell r="H43">
            <v>0.1111111111111111</v>
          </cell>
          <cell r="I43">
            <v>0</v>
          </cell>
          <cell r="K43" t="str">
            <v>P&amp;ID - FIRST STAGE HDS SEPARATION SECTION</v>
          </cell>
          <cell r="L43" t="str">
            <v>A0</v>
          </cell>
          <cell r="M43" t="str">
            <v>1</v>
          </cell>
          <cell r="N43">
            <v>40</v>
          </cell>
        </row>
        <row r="44">
          <cell r="A44">
            <v>7</v>
          </cell>
          <cell r="B44" t="str">
            <v>1.1.1.1.2.3.2</v>
          </cell>
          <cell r="C44" t="str">
            <v>MANUTENÇÃO DA EQUIPE MÍNIMA LOTADA NA UM-REPAR</v>
          </cell>
          <cell r="D44" t="str">
            <v>PROCESSO</v>
          </cell>
          <cell r="E44">
            <v>3.5625000000000004</v>
          </cell>
          <cell r="F44">
            <v>1</v>
          </cell>
          <cell r="H44">
            <v>0</v>
          </cell>
          <cell r="I44">
            <v>0</v>
          </cell>
          <cell r="K44" t="str">
            <v>P&amp;ID - H2 RECYCLE COMPRESSION SECTION</v>
          </cell>
          <cell r="L44" t="str">
            <v>A0</v>
          </cell>
          <cell r="M44" t="str">
            <v>1</v>
          </cell>
          <cell r="N44">
            <v>40</v>
          </cell>
        </row>
        <row r="45">
          <cell r="A45">
            <v>5</v>
          </cell>
          <cell r="B45" t="str">
            <v xml:space="preserve">1.1.1.1.3  </v>
          </cell>
          <cell r="C45" t="str">
            <v xml:space="preserve"> DESMOBILIZAÇÃO  </v>
          </cell>
          <cell r="D45" t="str">
            <v>PROCESSO</v>
          </cell>
          <cell r="E45">
            <v>2</v>
          </cell>
          <cell r="F45">
            <v>1</v>
          </cell>
          <cell r="H45">
            <v>0</v>
          </cell>
          <cell r="I45">
            <v>0</v>
          </cell>
          <cell r="J45" t="str">
            <v/>
          </cell>
          <cell r="K45" t="str">
            <v/>
          </cell>
          <cell r="L45" t="str">
            <v/>
          </cell>
          <cell r="M45" t="str">
            <v/>
          </cell>
          <cell r="N45">
            <v>20</v>
          </cell>
          <cell r="O45" t="str">
            <v/>
          </cell>
        </row>
        <row r="46">
          <cell r="A46">
            <v>4</v>
          </cell>
          <cell r="B46" t="str">
            <v xml:space="preserve">1.1.1.2  </v>
          </cell>
          <cell r="C46" t="str">
            <v xml:space="preserve"> INFRA-ESTRUTURA  </v>
          </cell>
          <cell r="D46" t="str">
            <v>PROCESSO</v>
          </cell>
          <cell r="E46" t="str">
            <v>1.1.2.1.2.1</v>
          </cell>
          <cell r="F46" t="str">
            <v>1.1.2.1.2.1.1</v>
          </cell>
          <cell r="H46">
            <v>0</v>
          </cell>
          <cell r="I46">
            <v>0</v>
          </cell>
          <cell r="J46" t="str">
            <v/>
          </cell>
          <cell r="K46" t="str">
            <v/>
          </cell>
          <cell r="L46" t="str">
            <v/>
          </cell>
          <cell r="M46">
            <v>8</v>
          </cell>
          <cell r="N46" t="str">
            <v/>
          </cell>
          <cell r="O46" t="str">
            <v/>
          </cell>
        </row>
        <row r="47">
          <cell r="A47">
            <v>5</v>
          </cell>
          <cell r="B47" t="str">
            <v xml:space="preserve">1.1.1.2.1  </v>
          </cell>
          <cell r="C47" t="str">
            <v xml:space="preserve"> ESCRITÓRIO DA CONTRATADA NA UN-REPAR  </v>
          </cell>
          <cell r="D47" t="str">
            <v>PROCESSO</v>
          </cell>
          <cell r="E47" t="str">
            <v>1.1.2.1.2.1</v>
          </cell>
          <cell r="F47" t="str">
            <v>1.1.2.1.2.1.1</v>
          </cell>
          <cell r="H47">
            <v>0</v>
          </cell>
          <cell r="I47">
            <v>0</v>
          </cell>
          <cell r="J47" t="str">
            <v/>
          </cell>
          <cell r="K47" t="str">
            <v/>
          </cell>
          <cell r="L47" t="str">
            <v/>
          </cell>
          <cell r="M47" t="str">
            <v/>
          </cell>
          <cell r="N47">
            <v>100</v>
          </cell>
          <cell r="O47" t="str">
            <v/>
          </cell>
        </row>
        <row r="48">
          <cell r="A48">
            <v>6</v>
          </cell>
          <cell r="B48" t="str">
            <v>1.1.1.2.1.1</v>
          </cell>
          <cell r="C48" t="str">
            <v xml:space="preserve">IMPLANTAÇÃO DO ESCRITÓRIO DA CONTRATADA NA UN-REPAR  </v>
          </cell>
          <cell r="D48" t="str">
            <v>PROCESSO</v>
          </cell>
          <cell r="E48">
            <v>0.8</v>
          </cell>
          <cell r="F48">
            <v>1</v>
          </cell>
          <cell r="H48">
            <v>0</v>
          </cell>
          <cell r="I48">
            <v>0</v>
          </cell>
          <cell r="K48" t="str">
            <v>P&amp;ID - STABILIZATION SECTION</v>
          </cell>
          <cell r="L48" t="str">
            <v>A0</v>
          </cell>
          <cell r="M48" t="str">
            <v>1</v>
          </cell>
          <cell r="N48">
            <v>40</v>
          </cell>
          <cell r="O48">
            <v>10</v>
          </cell>
        </row>
        <row r="49">
          <cell r="A49">
            <v>6</v>
          </cell>
          <cell r="B49" t="str">
            <v>1.1.1.2.1.2</v>
          </cell>
          <cell r="C49" t="str">
            <v xml:space="preserve">MANUTENÇÃO ESCRITÓRIO DA CONTRATADA NA UN-REPAR  </v>
          </cell>
          <cell r="D49" t="str">
            <v>PROCESSO</v>
          </cell>
          <cell r="E49">
            <v>7.2000000000000011</v>
          </cell>
          <cell r="F49">
            <v>1</v>
          </cell>
          <cell r="H49">
            <v>0</v>
          </cell>
          <cell r="I49">
            <v>0</v>
          </cell>
          <cell r="K49" t="str">
            <v>P&amp;ID - PRODUCTION COOLING</v>
          </cell>
          <cell r="L49" t="str">
            <v>A0</v>
          </cell>
          <cell r="M49" t="str">
            <v>1</v>
          </cell>
          <cell r="N49">
            <v>40</v>
          </cell>
          <cell r="O49">
            <v>90</v>
          </cell>
        </row>
        <row r="50">
          <cell r="C50">
            <v>2316</v>
          </cell>
          <cell r="D50" t="str">
            <v>PROCESSO</v>
          </cell>
          <cell r="E50" t="str">
            <v>1.1.2.1.2.1</v>
          </cell>
          <cell r="F50" t="str">
            <v>1.1.2.1.2.1.1</v>
          </cell>
          <cell r="H50">
            <v>0</v>
          </cell>
          <cell r="I50">
            <v>0</v>
          </cell>
          <cell r="K50" t="str">
            <v>DRENAGEM OLEOSA E DE AMINA - FLUXOGRAMA DE ENGENHARIA</v>
          </cell>
          <cell r="L50" t="str">
            <v>A0</v>
          </cell>
          <cell r="M50" t="str">
            <v>1</v>
          </cell>
          <cell r="N50">
            <v>40</v>
          </cell>
        </row>
        <row r="51">
          <cell r="A51">
            <v>4</v>
          </cell>
          <cell r="B51" t="str">
            <v xml:space="preserve">1.1.1.3  </v>
          </cell>
          <cell r="C51" t="str">
            <v xml:space="preserve"> PROJETOS CIVIS E ELETROMECÂNICOS  </v>
          </cell>
          <cell r="D51">
            <v>12422</v>
          </cell>
          <cell r="E51" t="str">
            <v>1.1.2.1.2.1</v>
          </cell>
          <cell r="F51" t="str">
            <v>1.1.2.1.2.1.1</v>
          </cell>
          <cell r="H51">
            <v>0</v>
          </cell>
          <cell r="I51">
            <v>0</v>
          </cell>
          <cell r="J51" t="str">
            <v/>
          </cell>
          <cell r="K51" t="str">
            <v/>
          </cell>
          <cell r="L51" t="str">
            <v/>
          </cell>
          <cell r="M51">
            <v>82</v>
          </cell>
          <cell r="N51" t="str">
            <v/>
          </cell>
          <cell r="O51" t="str">
            <v/>
          </cell>
        </row>
        <row r="52">
          <cell r="C52">
            <v>2316</v>
          </cell>
          <cell r="D52" t="str">
            <v>PROCESSO</v>
          </cell>
          <cell r="E52" t="str">
            <v>1.1.2.1.2.1</v>
          </cell>
          <cell r="F52" t="str">
            <v>1.1.2.1.2.1.1</v>
          </cell>
          <cell r="H52">
            <v>0</v>
          </cell>
          <cell r="I52">
            <v>0</v>
          </cell>
          <cell r="K52" t="str">
            <v>VAPOR E CONDENSADO - FLUXOGRAMA DE ENGENHARIA</v>
          </cell>
          <cell r="L52" t="str">
            <v>A0</v>
          </cell>
          <cell r="M52" t="str">
            <v>1</v>
          </cell>
          <cell r="N52">
            <v>40</v>
          </cell>
        </row>
        <row r="53">
          <cell r="A53">
            <v>5</v>
          </cell>
          <cell r="B53" t="str">
            <v xml:space="preserve">1.1.1.3.1  </v>
          </cell>
          <cell r="C53" t="str">
            <v xml:space="preserve"> CIVIL  </v>
          </cell>
          <cell r="D53">
            <v>2386</v>
          </cell>
          <cell r="E53" t="str">
            <v>1.1.2.1.2.1</v>
          </cell>
          <cell r="F53" t="str">
            <v>1.1.2.1.2.1.1</v>
          </cell>
          <cell r="G53">
            <v>0.192</v>
          </cell>
          <cell r="H53">
            <v>0</v>
          </cell>
          <cell r="I53">
            <v>0</v>
          </cell>
          <cell r="J53" t="str">
            <v/>
          </cell>
          <cell r="K53" t="str">
            <v/>
          </cell>
          <cell r="L53" t="str">
            <v/>
          </cell>
          <cell r="M53" t="str">
            <v/>
          </cell>
          <cell r="N53">
            <v>15</v>
          </cell>
          <cell r="O53" t="str">
            <v/>
          </cell>
        </row>
        <row r="54">
          <cell r="C54">
            <v>2316</v>
          </cell>
          <cell r="D54" t="str">
            <v>PROCESSO</v>
          </cell>
          <cell r="E54" t="str">
            <v>1.1.2.1.2.1</v>
          </cell>
          <cell r="F54" t="str">
            <v>1.1.2.1.2.1.1</v>
          </cell>
          <cell r="H54">
            <v>0</v>
          </cell>
          <cell r="I54">
            <v>0</v>
          </cell>
          <cell r="K54" t="str">
            <v>ÁGUA INDUSTRIAL, ÁGUA DE RESFRIAMENTO, ÁGUA DE PROCESSO, "BFW" E ÁGUA POTÁVEL - FLUXOGRAMA DE ENGENHARIA</v>
          </cell>
          <cell r="L54" t="str">
            <v>A0</v>
          </cell>
          <cell r="M54" t="str">
            <v>1</v>
          </cell>
          <cell r="N54">
            <v>40</v>
          </cell>
        </row>
        <row r="55">
          <cell r="A55">
            <v>6</v>
          </cell>
          <cell r="B55" t="str">
            <v xml:space="preserve">1.1.1.3.1.1  </v>
          </cell>
          <cell r="C55" t="str">
            <v xml:space="preserve"> ESTRUTURA  </v>
          </cell>
          <cell r="D55">
            <v>1890</v>
          </cell>
          <cell r="E55" t="str">
            <v>1.1.2.1.2.1</v>
          </cell>
          <cell r="F55" t="str">
            <v>1.1.2.1.2.1.1</v>
          </cell>
          <cell r="G55">
            <v>0.79200000000000004</v>
          </cell>
          <cell r="H55">
            <v>0</v>
          </cell>
          <cell r="I55">
            <v>0</v>
          </cell>
          <cell r="J55" t="str">
            <v/>
          </cell>
          <cell r="K55" t="str">
            <v/>
          </cell>
          <cell r="L55" t="str">
            <v/>
          </cell>
          <cell r="M55" t="str">
            <v/>
          </cell>
          <cell r="N55" t="str">
            <v/>
          </cell>
          <cell r="O55">
            <v>40</v>
          </cell>
        </row>
        <row r="56">
          <cell r="A56">
            <v>7</v>
          </cell>
          <cell r="B56" t="str">
            <v>1.1.1.3.1.1.1</v>
          </cell>
          <cell r="C56" t="str">
            <v>GERAL</v>
          </cell>
          <cell r="D56">
            <v>124</v>
          </cell>
          <cell r="E56" t="str">
            <v>1.1.2.1.2.1</v>
          </cell>
          <cell r="F56" t="str">
            <v>1.1.2.1.2.1.1</v>
          </cell>
          <cell r="G56">
            <v>6.5608465608465602E-2</v>
          </cell>
          <cell r="H56">
            <v>0</v>
          </cell>
          <cell r="I56">
            <v>0</v>
          </cell>
          <cell r="K56" t="str">
            <v>SISTEMA DE RECUPERAÇÃO DE CONDENSADO - FLUXOGRAMA DE ENGENHARIA</v>
          </cell>
          <cell r="L56" t="str">
            <v>A0</v>
          </cell>
          <cell r="M56" t="str">
            <v>1</v>
          </cell>
          <cell r="N56">
            <v>40</v>
          </cell>
        </row>
        <row r="57">
          <cell r="A57">
            <v>8</v>
          </cell>
          <cell r="B57" t="str">
            <v>1.1.1.3.1.1.1.1</v>
          </cell>
          <cell r="C57" t="str">
            <v>PLANTAS GERAIS DE LOCAÇÃO E ESTAQUEAMENTO</v>
          </cell>
          <cell r="D57">
            <v>84</v>
          </cell>
          <cell r="E57">
            <v>0.10933333333333331</v>
          </cell>
          <cell r="F57">
            <v>2</v>
          </cell>
          <cell r="G57">
            <v>0.67741935483870963</v>
          </cell>
          <cell r="H57">
            <v>0</v>
          </cell>
          <cell r="I57">
            <v>0</v>
          </cell>
        </row>
        <row r="58">
          <cell r="A58">
            <v>8</v>
          </cell>
          <cell r="B58" t="str">
            <v>1.1.1.3.1.1.1.2</v>
          </cell>
          <cell r="C58" t="str">
            <v>MEMÓRIA DE CÁLCULO</v>
          </cell>
          <cell r="D58">
            <v>40</v>
          </cell>
          <cell r="E58">
            <v>0.10412698412698412</v>
          </cell>
          <cell r="F58">
            <v>1</v>
          </cell>
          <cell r="G58">
            <v>0.32258064516129031</v>
          </cell>
          <cell r="H58">
            <v>0</v>
          </cell>
          <cell r="I58">
            <v>0</v>
          </cell>
          <cell r="K58" t="str">
            <v>PLANIMÉTRICO DE INCÊNDIO - SISTEMAS DE DETECÇÃO</v>
          </cell>
          <cell r="L58" t="str">
            <v>A0</v>
          </cell>
          <cell r="M58" t="str">
            <v>1</v>
          </cell>
          <cell r="N58">
            <v>40</v>
          </cell>
        </row>
        <row r="59">
          <cell r="A59">
            <v>7</v>
          </cell>
          <cell r="B59" t="str">
            <v>1.1.1.3.1.1.2</v>
          </cell>
          <cell r="C59" t="str">
            <v>PIPE RACKS</v>
          </cell>
          <cell r="D59">
            <v>278</v>
          </cell>
          <cell r="E59" t="str">
            <v>1.1.2.1.2.1</v>
          </cell>
          <cell r="F59" t="str">
            <v>1.1.2.1.2.1.1</v>
          </cell>
          <cell r="G59">
            <v>0.14708994708994708</v>
          </cell>
          <cell r="H59">
            <v>0</v>
          </cell>
          <cell r="I59">
            <v>0</v>
          </cell>
        </row>
        <row r="60">
          <cell r="A60">
            <v>8</v>
          </cell>
          <cell r="B60" t="str">
            <v>1.1.1.3.1.1.2.1</v>
          </cell>
          <cell r="C60" t="str">
            <v>PLANTAS  DE FORMA</v>
          </cell>
          <cell r="D60">
            <v>68</v>
          </cell>
          <cell r="E60">
            <v>8.8507936507936508E-2</v>
          </cell>
          <cell r="F60">
            <v>2</v>
          </cell>
          <cell r="G60">
            <v>0.2446043165467626</v>
          </cell>
          <cell r="H60">
            <v>0</v>
          </cell>
          <cell r="I60">
            <v>0</v>
          </cell>
          <cell r="K60" t="str">
            <v>MATRIZ DE CAUSA E EFEITO SDCD</v>
          </cell>
          <cell r="L60" t="str">
            <v>A3</v>
          </cell>
          <cell r="M60" t="str">
            <v>25</v>
          </cell>
          <cell r="N60">
            <v>210</v>
          </cell>
        </row>
        <row r="61">
          <cell r="A61">
            <v>8</v>
          </cell>
          <cell r="B61" t="str">
            <v>1.1.1.3.1.1.2.2</v>
          </cell>
          <cell r="C61" t="str">
            <v>PLANTAS DE SUPERESTRUTURA</v>
          </cell>
          <cell r="D61">
            <v>78</v>
          </cell>
          <cell r="E61">
            <v>6.7682539682539691E-2</v>
          </cell>
          <cell r="F61">
            <v>3</v>
          </cell>
          <cell r="G61">
            <v>0.2805755395683453</v>
          </cell>
          <cell r="H61">
            <v>0</v>
          </cell>
          <cell r="I61">
            <v>0</v>
          </cell>
          <cell r="K61" t="str">
            <v>MATRIZ DE CAUSA E EFEITO PES</v>
          </cell>
          <cell r="L61" t="str">
            <v>A3</v>
          </cell>
          <cell r="M61" t="str">
            <v>25</v>
          </cell>
          <cell r="N61">
            <v>210</v>
          </cell>
        </row>
        <row r="62">
          <cell r="A62">
            <v>8</v>
          </cell>
          <cell r="B62" t="str">
            <v>1.1.1.3.1.1.2.3</v>
          </cell>
          <cell r="C62" t="str">
            <v>PLANTAS DE SUPERESTRUTURA METÁLICA</v>
          </cell>
          <cell r="D62">
            <v>52</v>
          </cell>
          <cell r="E62">
            <v>6.7682539682539677E-2</v>
          </cell>
          <cell r="F62">
            <v>2</v>
          </cell>
          <cell r="G62">
            <v>0.18705035971223022</v>
          </cell>
          <cell r="H62">
            <v>0</v>
          </cell>
          <cell r="I62">
            <v>0</v>
          </cell>
        </row>
        <row r="63">
          <cell r="A63">
            <v>8</v>
          </cell>
          <cell r="B63" t="str">
            <v>1.1.1.3.1.1.2.4</v>
          </cell>
          <cell r="C63" t="str">
            <v xml:space="preserve">PIPE RACK - MEMORIAL CALCULO E ESPECIFICAÇÕES </v>
          </cell>
          <cell r="D63">
            <v>80</v>
          </cell>
          <cell r="E63">
            <v>0.20825396825396825</v>
          </cell>
          <cell r="F63">
            <v>1</v>
          </cell>
          <cell r="G63">
            <v>0.28776978417266186</v>
          </cell>
          <cell r="H63">
            <v>0</v>
          </cell>
          <cell r="I63">
            <v>0</v>
          </cell>
          <cell r="K63" t="str">
            <v>LISTA DE EQUIPAMENTOS</v>
          </cell>
          <cell r="L63" t="str">
            <v>A4</v>
          </cell>
          <cell r="M63" t="str">
            <v>6</v>
          </cell>
          <cell r="N63">
            <v>50</v>
          </cell>
        </row>
        <row r="64">
          <cell r="A64">
            <v>7</v>
          </cell>
          <cell r="B64" t="str">
            <v>1.1.1.3.1.1.3</v>
          </cell>
          <cell r="C64" t="str">
            <v>STRUCTURES - PLATAFORMAS ( TABLE TOP )</v>
          </cell>
          <cell r="D64">
            <v>284</v>
          </cell>
          <cell r="E64" t="str">
            <v>1.1.2.1.2.1</v>
          </cell>
          <cell r="F64" t="str">
            <v>1.1.2.1.2.1.1</v>
          </cell>
          <cell r="G64">
            <v>0.15026455026455027</v>
          </cell>
          <cell r="H64">
            <v>0</v>
          </cell>
          <cell r="I64">
            <v>0</v>
          </cell>
        </row>
        <row r="65">
          <cell r="A65">
            <v>8</v>
          </cell>
          <cell r="B65" t="str">
            <v>1.1.1.3.1.1.3.1</v>
          </cell>
          <cell r="C65" t="str">
            <v>PLANTAS DE FORMA - FUNDAÇÃO</v>
          </cell>
          <cell r="D65">
            <v>136</v>
          </cell>
          <cell r="E65">
            <v>0.11801058201058201</v>
          </cell>
          <cell r="F65">
            <v>3</v>
          </cell>
          <cell r="G65">
            <v>0.47887323943661969</v>
          </cell>
          <cell r="H65">
            <v>0</v>
          </cell>
          <cell r="I65">
            <v>0</v>
          </cell>
          <cell r="K65" t="str">
            <v>MEMORIAL DESCRITIVO DE SEGURANÇA</v>
          </cell>
          <cell r="L65" t="str">
            <v>A4</v>
          </cell>
          <cell r="M65" t="str">
            <v>6</v>
          </cell>
          <cell r="N65">
            <v>80</v>
          </cell>
        </row>
        <row r="66">
          <cell r="A66">
            <v>8</v>
          </cell>
          <cell r="B66" t="str">
            <v>1.1.1.3.1.1.3.2</v>
          </cell>
          <cell r="C66" t="str">
            <v>PLANTA DE FORMA - SUPERESTRUTURA</v>
          </cell>
          <cell r="D66">
            <v>34</v>
          </cell>
          <cell r="E66">
            <v>8.8507936507936508E-2</v>
          </cell>
          <cell r="F66">
            <v>1</v>
          </cell>
          <cell r="G66">
            <v>0.11971830985915492</v>
          </cell>
          <cell r="H66">
            <v>0</v>
          </cell>
          <cell r="I66">
            <v>0</v>
          </cell>
          <cell r="K66" t="str">
            <v>FOLHAS DE DADOS DE PROCESSO</v>
          </cell>
        </row>
        <row r="67">
          <cell r="A67">
            <v>8</v>
          </cell>
          <cell r="B67" t="str">
            <v>1.1.1.3.1.1.3.3</v>
          </cell>
          <cell r="C67" t="str">
            <v>PLANTA DE SUPERESTRUTURA METÁLICA</v>
          </cell>
          <cell r="D67">
            <v>34</v>
          </cell>
          <cell r="E67">
            <v>4.4253968253968254E-2</v>
          </cell>
          <cell r="F67">
            <v>2</v>
          </cell>
          <cell r="G67">
            <v>0.11971830985915492</v>
          </cell>
          <cell r="H67">
            <v>0</v>
          </cell>
          <cell r="I67">
            <v>0</v>
          </cell>
          <cell r="K67" t="str">
            <v>FUEL GAS STRAINER (FT-450002 A/B)</v>
          </cell>
          <cell r="L67" t="str">
            <v>A4</v>
          </cell>
          <cell r="M67">
            <v>4</v>
          </cell>
          <cell r="N67">
            <v>10</v>
          </cell>
        </row>
        <row r="68">
          <cell r="A68">
            <v>8</v>
          </cell>
          <cell r="B68" t="str">
            <v>1.1.1.3.1.1.3.4</v>
          </cell>
          <cell r="C68" t="str">
            <v xml:space="preserve">MEMORIAL DE CALCULO E ESPECIFICAÇÕES </v>
          </cell>
          <cell r="D68">
            <v>80</v>
          </cell>
          <cell r="E68">
            <v>0.10412698412698414</v>
          </cell>
          <cell r="F68">
            <v>2</v>
          </cell>
          <cell r="G68">
            <v>0.28169014084507044</v>
          </cell>
          <cell r="H68">
            <v>0</v>
          </cell>
          <cell r="I68">
            <v>0</v>
          </cell>
          <cell r="K68" t="str">
            <v>FUEL GAS COALESCER (FT-450003)</v>
          </cell>
          <cell r="L68" t="str">
            <v>A4</v>
          </cell>
          <cell r="M68">
            <v>4</v>
          </cell>
          <cell r="N68">
            <v>10</v>
          </cell>
        </row>
        <row r="69">
          <cell r="A69">
            <v>7</v>
          </cell>
          <cell r="B69" t="str">
            <v>1.1.1.3.1.1.4</v>
          </cell>
          <cell r="C69" t="str">
            <v xml:space="preserve">COMPRESSOR HOUSE </v>
          </cell>
          <cell r="D69">
            <v>182</v>
          </cell>
          <cell r="E69" t="str">
            <v>1.1.2.1.2.2</v>
          </cell>
          <cell r="F69" t="str">
            <v>1.1.2.1.2.2.1</v>
          </cell>
          <cell r="G69">
            <v>9.6296296296296297E-2</v>
          </cell>
          <cell r="H69">
            <v>0</v>
          </cell>
          <cell r="I69">
            <v>0</v>
          </cell>
          <cell r="K69" t="str">
            <v>CORROSION INHIBITOR INJECTION PACKAGE (Z-450003)</v>
          </cell>
          <cell r="L69" t="str">
            <v>A4</v>
          </cell>
          <cell r="M69">
            <v>4</v>
          </cell>
          <cell r="N69">
            <v>10</v>
          </cell>
        </row>
        <row r="70">
          <cell r="A70">
            <v>8</v>
          </cell>
          <cell r="B70" t="str">
            <v>1.1.1.3.1.1.4.1</v>
          </cell>
          <cell r="C70" t="str">
            <v>PLANTAS DE FORMA - FUNDAÇÃO</v>
          </cell>
          <cell r="D70">
            <v>34</v>
          </cell>
          <cell r="E70">
            <v>8.8507936507936508E-2</v>
          </cell>
          <cell r="F70">
            <v>1</v>
          </cell>
          <cell r="G70">
            <v>0.18681318681318682</v>
          </cell>
          <cell r="H70">
            <v>0</v>
          </cell>
          <cell r="I70">
            <v>0</v>
          </cell>
          <cell r="K70" t="str">
            <v>ANTI-FOAMING AGENT INJECTION PACKAGE (Z-450051)</v>
          </cell>
          <cell r="L70" t="str">
            <v>A4</v>
          </cell>
          <cell r="M70">
            <v>4</v>
          </cell>
          <cell r="N70">
            <v>10</v>
          </cell>
        </row>
        <row r="71">
          <cell r="A71">
            <v>8</v>
          </cell>
          <cell r="B71" t="str">
            <v>1.1.1.3.1.1.4.2</v>
          </cell>
          <cell r="C71" t="str">
            <v>PLANTA DE FORMA - SUPERESTRUTURA</v>
          </cell>
          <cell r="D71">
            <v>68</v>
          </cell>
          <cell r="E71">
            <v>8.8507936507936508E-2</v>
          </cell>
          <cell r="F71">
            <v>2</v>
          </cell>
          <cell r="G71">
            <v>0.37362637362637363</v>
          </cell>
          <cell r="H71">
            <v>0</v>
          </cell>
          <cell r="I71">
            <v>0</v>
          </cell>
          <cell r="K71" t="str">
            <v>DESUPERHEATER (Z-450052)</v>
          </cell>
          <cell r="L71" t="str">
            <v>A4</v>
          </cell>
          <cell r="M71">
            <v>4</v>
          </cell>
          <cell r="N71">
            <v>10</v>
          </cell>
        </row>
        <row r="72">
          <cell r="A72">
            <v>8</v>
          </cell>
          <cell r="B72" t="str">
            <v>1.1.1.3.1.1.4.3</v>
          </cell>
          <cell r="C72" t="str">
            <v xml:space="preserve">MEMORIA DE CALCULO E ESPECIFICAÇÕES </v>
          </cell>
          <cell r="D72">
            <v>80</v>
          </cell>
          <cell r="E72">
            <v>0.20825396825396827</v>
          </cell>
          <cell r="F72">
            <v>1</v>
          </cell>
          <cell r="G72">
            <v>0.43956043956043955</v>
          </cell>
          <cell r="H72">
            <v>0</v>
          </cell>
          <cell r="I72">
            <v>0</v>
          </cell>
        </row>
        <row r="73">
          <cell r="A73">
            <v>7</v>
          </cell>
          <cell r="B73" t="str">
            <v>1.1.1.3.1.1.5</v>
          </cell>
          <cell r="C73" t="str">
            <v>BASES DE EQUIPAMENTOS</v>
          </cell>
          <cell r="D73">
            <v>742</v>
          </cell>
          <cell r="E73" t="str">
            <v>1.1.2.1.2.2</v>
          </cell>
          <cell r="F73" t="str">
            <v>1.1.2.1.2.2.1</v>
          </cell>
          <cell r="G73">
            <v>0.3925925925925926</v>
          </cell>
          <cell r="H73">
            <v>0</v>
          </cell>
          <cell r="I73">
            <v>0</v>
          </cell>
          <cell r="K73" t="str">
            <v>FOLHA DE DADOS DE INSTRUMENTOS</v>
          </cell>
          <cell r="L73" t="str">
            <v>A4</v>
          </cell>
          <cell r="M73">
            <v>30</v>
          </cell>
          <cell r="N73">
            <v>100</v>
          </cell>
        </row>
        <row r="74">
          <cell r="A74">
            <v>8</v>
          </cell>
          <cell r="B74" t="str">
            <v>1.1.1.3.1.1.5.1.1</v>
          </cell>
          <cell r="C74" t="str">
            <v>PLANTAS DE FORMA - FUNDAÇÃO</v>
          </cell>
          <cell r="D74">
            <v>474</v>
          </cell>
          <cell r="E74">
            <v>7.7141500000000016E-2</v>
          </cell>
          <cell r="F74">
            <v>16</v>
          </cell>
          <cell r="G74">
            <v>0.63900000000000001</v>
          </cell>
          <cell r="H74">
            <v>0</v>
          </cell>
          <cell r="I74">
            <v>0</v>
          </cell>
          <cell r="K74" t="str">
            <v>MEMÓRIAS DE CÁLCULO</v>
          </cell>
        </row>
        <row r="75">
          <cell r="A75">
            <v>8</v>
          </cell>
          <cell r="B75" t="str">
            <v>1.1.1.3.1.1.5.1.2</v>
          </cell>
          <cell r="C75" t="str">
            <v xml:space="preserve">MEMORIA DE CALCULO E ESPECIFICAÇÕES </v>
          </cell>
          <cell r="D75">
            <v>268</v>
          </cell>
          <cell r="E75">
            <v>6.9729155555555561E-2</v>
          </cell>
          <cell r="F75">
            <v>10</v>
          </cell>
          <cell r="G75">
            <v>0.36099999999999999</v>
          </cell>
          <cell r="H75">
            <v>0</v>
          </cell>
          <cell r="I75">
            <v>0</v>
          </cell>
          <cell r="K75" t="str">
            <v>CALCULATION SHEET - FUEL GAS STRAINER (FT-450002 A/B)</v>
          </cell>
          <cell r="L75" t="str">
            <v>A4</v>
          </cell>
          <cell r="M75" t="str">
            <v>5</v>
          </cell>
          <cell r="N75">
            <v>20</v>
          </cell>
        </row>
        <row r="76">
          <cell r="A76">
            <v>7</v>
          </cell>
          <cell r="B76" t="str">
            <v>1.1.1.3.1.1.6</v>
          </cell>
          <cell r="C76" t="str">
            <v xml:space="preserve">ESTRUTURAS METÁLICAS </v>
          </cell>
          <cell r="D76">
            <v>160</v>
          </cell>
          <cell r="E76" t="str">
            <v>1.1.2.1.2.3</v>
          </cell>
          <cell r="F76" t="str">
            <v>1.1.2.1.2.3.1</v>
          </cell>
          <cell r="G76">
            <v>8.4656084656084651E-2</v>
          </cell>
          <cell r="H76">
            <v>0</v>
          </cell>
          <cell r="I76">
            <v>0</v>
          </cell>
          <cell r="K76" t="str">
            <v>CALCULATION SHEET - FUEL GAS COALESCER (FT-450003)</v>
          </cell>
          <cell r="L76" t="str">
            <v>A4</v>
          </cell>
          <cell r="M76" t="str">
            <v>5</v>
          </cell>
          <cell r="N76">
            <v>20</v>
          </cell>
        </row>
        <row r="77">
          <cell r="A77">
            <v>8</v>
          </cell>
          <cell r="B77" t="str">
            <v>1.1.1.3.1.1.6.1</v>
          </cell>
          <cell r="C77" t="str">
            <v>PLANTAS DE ESTRUTURA METÁLICA</v>
          </cell>
          <cell r="D77">
            <v>120</v>
          </cell>
          <cell r="E77">
            <v>7.8095238095238093E-2</v>
          </cell>
          <cell r="F77">
            <v>4</v>
          </cell>
          <cell r="G77">
            <v>0.75</v>
          </cell>
          <cell r="H77">
            <v>0</v>
          </cell>
          <cell r="I77">
            <v>0</v>
          </cell>
          <cell r="K77" t="str">
            <v>CALCULATION SHEET - DESUPERHEATER (Z-450052)</v>
          </cell>
          <cell r="L77" t="str">
            <v>A4</v>
          </cell>
          <cell r="M77" t="str">
            <v>5</v>
          </cell>
          <cell r="N77">
            <v>20</v>
          </cell>
        </row>
        <row r="78">
          <cell r="A78">
            <v>8</v>
          </cell>
          <cell r="B78" t="str">
            <v>1.1.1.3.1.1.6.2</v>
          </cell>
          <cell r="C78" t="str">
            <v xml:space="preserve">MEMORIA DE CALCULO E ESPECIFICAÇÕES </v>
          </cell>
          <cell r="D78">
            <v>40</v>
          </cell>
          <cell r="E78">
            <v>0.10412698412698412</v>
          </cell>
          <cell r="F78">
            <v>1</v>
          </cell>
          <cell r="G78">
            <v>0.25</v>
          </cell>
          <cell r="H78">
            <v>0</v>
          </cell>
          <cell r="I78">
            <v>0</v>
          </cell>
          <cell r="K78" t="str">
            <v>CALCULATION SHEET - SHU FEED PUMPS (B-450001 A/B)</v>
          </cell>
          <cell r="L78" t="str">
            <v>A4</v>
          </cell>
          <cell r="M78" t="str">
            <v>5</v>
          </cell>
          <cell r="N78">
            <v>20</v>
          </cell>
        </row>
        <row r="79">
          <cell r="A79">
            <v>7</v>
          </cell>
          <cell r="B79" t="str">
            <v>1.1.1.3.1.1.7</v>
          </cell>
          <cell r="C79" t="str">
            <v xml:space="preserve">PLANILHAS DE QUANTITATIVOS </v>
          </cell>
          <cell r="D79">
            <v>120</v>
          </cell>
          <cell r="E79">
            <v>0.31238095238095237</v>
          </cell>
          <cell r="F79">
            <v>1</v>
          </cell>
          <cell r="G79">
            <v>6.3492063492063489E-2</v>
          </cell>
          <cell r="H79">
            <v>0</v>
          </cell>
          <cell r="I79">
            <v>0</v>
          </cell>
          <cell r="K79" t="str">
            <v>CALCULATION SHEET - SPLITTER REFLUX PUMPS (B-450002 A/B)</v>
          </cell>
          <cell r="L79" t="str">
            <v>A4</v>
          </cell>
          <cell r="M79" t="str">
            <v>5</v>
          </cell>
          <cell r="N79">
            <v>20</v>
          </cell>
        </row>
        <row r="80">
          <cell r="C80">
            <v>2316</v>
          </cell>
          <cell r="D80" t="str">
            <v>PROCESSO</v>
          </cell>
          <cell r="E80" t="str">
            <v>1.1.2.1.2.3</v>
          </cell>
          <cell r="F80" t="str">
            <v>1.1.2.1.2.3.1</v>
          </cell>
          <cell r="H80">
            <v>0</v>
          </cell>
          <cell r="I80">
            <v>0</v>
          </cell>
          <cell r="K80" t="str">
            <v>CALCULATION SHEET - FIRST STAGE HDS FEED PUMPS (B-450003 A/B)</v>
          </cell>
          <cell r="L80" t="str">
            <v>A4</v>
          </cell>
          <cell r="M80" t="str">
            <v>5</v>
          </cell>
          <cell r="N80">
            <v>20</v>
          </cell>
        </row>
        <row r="81">
          <cell r="A81">
            <v>6</v>
          </cell>
          <cell r="B81" t="str">
            <v xml:space="preserve">1.1.1.3.1.2  </v>
          </cell>
          <cell r="C81" t="str">
            <v>ARQUITETURA</v>
          </cell>
          <cell r="D81">
            <v>232</v>
          </cell>
          <cell r="E81" t="str">
            <v>1.1.2.1.2.3</v>
          </cell>
          <cell r="F81" t="str">
            <v>1.1.2.1.2.3.1</v>
          </cell>
          <cell r="G81">
            <v>9.72338642078793E-2</v>
          </cell>
          <cell r="H81">
            <v>0</v>
          </cell>
          <cell r="I81">
            <v>0</v>
          </cell>
          <cell r="J81" t="str">
            <v/>
          </cell>
          <cell r="K81" t="str">
            <v/>
          </cell>
          <cell r="L81" t="str">
            <v/>
          </cell>
          <cell r="M81" t="str">
            <v/>
          </cell>
          <cell r="N81" t="str">
            <v/>
          </cell>
          <cell r="O81">
            <v>30</v>
          </cell>
        </row>
        <row r="82">
          <cell r="C82">
            <v>2316</v>
          </cell>
          <cell r="D82" t="str">
            <v>PROCESSO</v>
          </cell>
          <cell r="E82" t="str">
            <v>1.1.2.1.2.3</v>
          </cell>
          <cell r="F82" t="str">
            <v>1.1.2.1.2.3.1</v>
          </cell>
          <cell r="H82">
            <v>0</v>
          </cell>
          <cell r="I82">
            <v>0</v>
          </cell>
          <cell r="K82" t="str">
            <v>CALCULATION SHEET - FIRST STAGE HDS COLD PUMPS (B-450005 A/B)</v>
          </cell>
          <cell r="L82" t="str">
            <v>A4</v>
          </cell>
          <cell r="M82" t="str">
            <v>5</v>
          </cell>
          <cell r="N82">
            <v>20</v>
          </cell>
        </row>
        <row r="83">
          <cell r="A83">
            <v>7</v>
          </cell>
          <cell r="B83" t="str">
            <v>1.1.1.3.1.2.1</v>
          </cell>
          <cell r="C83" t="str">
            <v>PLANTAS DE ARQUITETURA - CASA DOS COMPRESSORES</v>
          </cell>
          <cell r="D83">
            <v>168</v>
          </cell>
          <cell r="E83">
            <v>0.53441379310344828</v>
          </cell>
          <cell r="F83">
            <v>5</v>
          </cell>
          <cell r="G83">
            <v>0.72413793103448276</v>
          </cell>
          <cell r="H83">
            <v>0</v>
          </cell>
          <cell r="I83">
            <v>0</v>
          </cell>
          <cell r="K83" t="str">
            <v>CALCULATION SHEET - SECOND STAGE HDS FEED PUMPS (B-450006 A/B)</v>
          </cell>
          <cell r="L83" t="str">
            <v>A4</v>
          </cell>
          <cell r="M83" t="str">
            <v>5</v>
          </cell>
          <cell r="N83">
            <v>20</v>
          </cell>
        </row>
        <row r="84">
          <cell r="A84">
            <v>7</v>
          </cell>
          <cell r="B84" t="str">
            <v>1.1.1.3.1.2.2</v>
          </cell>
          <cell r="C84" t="str">
            <v>MEMORIAL DESCRITIVO - CASA DOS COMPRESSORES</v>
          </cell>
          <cell r="D84">
            <v>32</v>
          </cell>
          <cell r="E84">
            <v>0.50896551724137928</v>
          </cell>
          <cell r="F84">
            <v>1</v>
          </cell>
          <cell r="G84">
            <v>0.13793103448275862</v>
          </cell>
          <cell r="H84">
            <v>0</v>
          </cell>
          <cell r="I84">
            <v>0</v>
          </cell>
          <cell r="K84" t="str">
            <v>CALCULATION SHEET - STABILIZER REFLUX PUMPS (B-450007 A/B)</v>
          </cell>
          <cell r="L84" t="str">
            <v>A4</v>
          </cell>
          <cell r="M84" t="str">
            <v>5</v>
          </cell>
          <cell r="N84">
            <v>20</v>
          </cell>
        </row>
        <row r="85">
          <cell r="A85">
            <v>7</v>
          </cell>
          <cell r="B85" t="str">
            <v>1.1.1.3.1.2.3</v>
          </cell>
          <cell r="C85" t="str">
            <v>PLANILHA DE QUANTITATIVOS ARQUITETURA</v>
          </cell>
          <cell r="D85">
            <v>32</v>
          </cell>
          <cell r="E85">
            <v>0.50896551724137928</v>
          </cell>
          <cell r="F85">
            <v>1</v>
          </cell>
          <cell r="G85">
            <v>0.13793103448275862</v>
          </cell>
          <cell r="H85">
            <v>0</v>
          </cell>
          <cell r="I85">
            <v>0</v>
          </cell>
          <cell r="K85" t="str">
            <v>CALCULATION SHEET - FIRST STAGE HDS RECYCLE WASHING WATER PUMP (B-450008)</v>
          </cell>
          <cell r="L85" t="str">
            <v>A4</v>
          </cell>
          <cell r="M85" t="str">
            <v>5</v>
          </cell>
          <cell r="N85">
            <v>20</v>
          </cell>
        </row>
        <row r="86">
          <cell r="C86">
            <v>2316</v>
          </cell>
          <cell r="D86" t="str">
            <v>PROCESSO</v>
          </cell>
          <cell r="E86" t="str">
            <v>1.1.2.1.2.3</v>
          </cell>
          <cell r="F86" t="str">
            <v>1.1.2.1.2.3.1</v>
          </cell>
          <cell r="H86">
            <v>0</v>
          </cell>
          <cell r="I86">
            <v>0</v>
          </cell>
          <cell r="K86" t="str">
            <v>CALCULATION SHEET - 2ND STAGE HDS RECYCLE WASHING WATER PUMP (B-450009)</v>
          </cell>
          <cell r="L86" t="str">
            <v>A4</v>
          </cell>
          <cell r="M86" t="str">
            <v>5</v>
          </cell>
          <cell r="N86">
            <v>20</v>
          </cell>
        </row>
        <row r="87">
          <cell r="A87">
            <v>6</v>
          </cell>
          <cell r="B87" t="str">
            <v xml:space="preserve">1.1.1.3.1.3  </v>
          </cell>
          <cell r="C87" t="str">
            <v xml:space="preserve">UNDERGROUD  </v>
          </cell>
          <cell r="D87">
            <v>264</v>
          </cell>
          <cell r="E87" t="str">
            <v>1.1.2.1.2.3</v>
          </cell>
          <cell r="F87" t="str">
            <v>1.1.2.1.2.3.1</v>
          </cell>
          <cell r="G87">
            <v>0.11064543168482817</v>
          </cell>
          <cell r="H87">
            <v>0</v>
          </cell>
          <cell r="I87">
            <v>0</v>
          </cell>
          <cell r="J87" t="str">
            <v/>
          </cell>
          <cell r="K87" t="str">
            <v/>
          </cell>
          <cell r="L87" t="str">
            <v/>
          </cell>
          <cell r="M87" t="str">
            <v/>
          </cell>
          <cell r="N87" t="str">
            <v/>
          </cell>
          <cell r="O87">
            <v>30</v>
          </cell>
        </row>
        <row r="88">
          <cell r="C88">
            <v>2316</v>
          </cell>
          <cell r="D88" t="str">
            <v>PROCESSO</v>
          </cell>
          <cell r="E88" t="str">
            <v>1.1.2.1.2.3</v>
          </cell>
          <cell r="F88" t="str">
            <v>1.1.2.1.2.3.1</v>
          </cell>
          <cell r="H88">
            <v>0</v>
          </cell>
          <cell r="I88">
            <v>0</v>
          </cell>
          <cell r="K88" t="str">
            <v>CALCULATION SHEET - STABILIZER BOTTOMS PUMPS (B-450011 A/B)</v>
          </cell>
          <cell r="L88" t="str">
            <v>A4</v>
          </cell>
          <cell r="M88" t="str">
            <v>5</v>
          </cell>
          <cell r="N88">
            <v>20</v>
          </cell>
        </row>
        <row r="89">
          <cell r="A89">
            <v>7</v>
          </cell>
          <cell r="B89" t="str">
            <v>1.1.1.3.1.3.1</v>
          </cell>
          <cell r="C89" t="str">
            <v>PAVIMENTAÇÃO</v>
          </cell>
          <cell r="D89">
            <v>102</v>
          </cell>
          <cell r="E89" t="str">
            <v>1.1.2.1.2.3</v>
          </cell>
          <cell r="F89" t="str">
            <v>1.1.2.1.2.3.1</v>
          </cell>
          <cell r="G89">
            <v>0.38636363636363635</v>
          </cell>
          <cell r="H89">
            <v>0</v>
          </cell>
          <cell r="I89">
            <v>0</v>
          </cell>
          <cell r="K89" t="str">
            <v>CALCULATION SHEET - HDS RECIRCULATION PUMP (B-450012)</v>
          </cell>
          <cell r="L89" t="str">
            <v>A4</v>
          </cell>
          <cell r="M89" t="str">
            <v>5</v>
          </cell>
          <cell r="N89">
            <v>20</v>
          </cell>
        </row>
        <row r="90">
          <cell r="A90">
            <v>8</v>
          </cell>
          <cell r="B90" t="str">
            <v>1.1.1.3.1.3.1.1</v>
          </cell>
          <cell r="C90" t="str">
            <v>PLANTAS E SEÇÕES TRANSVERSAIS</v>
          </cell>
          <cell r="D90">
            <v>72</v>
          </cell>
          <cell r="E90">
            <v>0.50318181818181817</v>
          </cell>
          <cell r="F90">
            <v>2</v>
          </cell>
          <cell r="G90">
            <v>0.70588235294117652</v>
          </cell>
          <cell r="H90">
            <v>0</v>
          </cell>
          <cell r="I90">
            <v>0</v>
          </cell>
          <cell r="K90" t="str">
            <v>CALCULATION SHEET - EXHAUST CONDENSATE PUMPS (B-450013 A/B)</v>
          </cell>
          <cell r="L90" t="str">
            <v>A4</v>
          </cell>
          <cell r="M90" t="str">
            <v>5</v>
          </cell>
          <cell r="N90">
            <v>20</v>
          </cell>
        </row>
        <row r="91">
          <cell r="A91">
            <v>8</v>
          </cell>
          <cell r="B91" t="str">
            <v>1.1.1.3.1.3.1.2</v>
          </cell>
          <cell r="C91" t="str">
            <v>MEMORIA DE CALCULO</v>
          </cell>
          <cell r="D91">
            <v>30</v>
          </cell>
          <cell r="E91">
            <v>0.41931818181818192</v>
          </cell>
          <cell r="F91">
            <v>1</v>
          </cell>
          <cell r="G91">
            <v>0.29411764705882354</v>
          </cell>
          <cell r="H91">
            <v>0</v>
          </cell>
          <cell r="I91">
            <v>0</v>
          </cell>
          <cell r="K91" t="str">
            <v>CALCULATION SHEET - BLOW DOWN DRUM PUMPS (B-450014 A/B)</v>
          </cell>
          <cell r="L91" t="str">
            <v>A4</v>
          </cell>
          <cell r="M91" t="str">
            <v>5</v>
          </cell>
          <cell r="N91">
            <v>20</v>
          </cell>
        </row>
        <row r="92">
          <cell r="A92">
            <v>7</v>
          </cell>
          <cell r="B92" t="str">
            <v>1.1.1.3.1.3.2</v>
          </cell>
          <cell r="C92" t="str">
            <v>DRENAGEM</v>
          </cell>
          <cell r="D92">
            <v>138</v>
          </cell>
          <cell r="E92" t="str">
            <v>1.1.2.1.2.3</v>
          </cell>
          <cell r="F92" t="str">
            <v>1.1.2.1.2.3.1</v>
          </cell>
          <cell r="G92">
            <v>0.52272727272727271</v>
          </cell>
          <cell r="H92">
            <v>0</v>
          </cell>
          <cell r="I92">
            <v>0</v>
          </cell>
          <cell r="K92" t="str">
            <v>CALCULATION SHEET - SUMP TANK PUMPS (B-450015 A/B)</v>
          </cell>
          <cell r="L92" t="str">
            <v>A4</v>
          </cell>
          <cell r="M92" t="str">
            <v>5</v>
          </cell>
          <cell r="N92">
            <v>20</v>
          </cell>
        </row>
        <row r="93">
          <cell r="A93">
            <v>8</v>
          </cell>
          <cell r="B93" t="str">
            <v>1.1.1.3.1.3.2.1</v>
          </cell>
          <cell r="C93" t="str">
            <v>PLANTAS E CORTES</v>
          </cell>
          <cell r="D93">
            <v>108</v>
          </cell>
          <cell r="E93">
            <v>0.50318181818181817</v>
          </cell>
          <cell r="F93">
            <v>3</v>
          </cell>
          <cell r="G93">
            <v>0.78260869565217395</v>
          </cell>
          <cell r="H93">
            <v>0</v>
          </cell>
          <cell r="I93">
            <v>0</v>
          </cell>
          <cell r="K93" t="str">
            <v>CALCULATION SHEET - RICH DEA PUMPS (B-450051 A/B)</v>
          </cell>
          <cell r="L93" t="str">
            <v>A4</v>
          </cell>
          <cell r="M93" t="str">
            <v>5</v>
          </cell>
          <cell r="N93">
            <v>20</v>
          </cell>
        </row>
        <row r="94">
          <cell r="A94">
            <v>8</v>
          </cell>
          <cell r="B94" t="str">
            <v>1.1.1.3.1.3.2.2</v>
          </cell>
          <cell r="C94" t="str">
            <v>MEMORIA DE CALCULO</v>
          </cell>
          <cell r="D94">
            <v>30</v>
          </cell>
          <cell r="E94">
            <v>0.41931818181818192</v>
          </cell>
          <cell r="F94">
            <v>1</v>
          </cell>
          <cell r="G94">
            <v>0.21739130434782608</v>
          </cell>
          <cell r="H94">
            <v>0</v>
          </cell>
          <cell r="I94">
            <v>0</v>
          </cell>
          <cell r="K94" t="str">
            <v>CALCULATION SHEET - DEA REGENERATION REFLUX PUMPS (B-450052 A/B)</v>
          </cell>
          <cell r="L94" t="str">
            <v>A4</v>
          </cell>
          <cell r="M94" t="str">
            <v>5</v>
          </cell>
          <cell r="N94">
            <v>20</v>
          </cell>
        </row>
        <row r="95">
          <cell r="A95">
            <v>7</v>
          </cell>
          <cell r="B95" t="str">
            <v>1.1.1.3.1.3.3</v>
          </cell>
          <cell r="C95" t="str">
            <v>PLANILHA DE QUANTITATIVOS UNDERGROUND</v>
          </cell>
          <cell r="D95">
            <v>24</v>
          </cell>
          <cell r="E95">
            <v>0.33545454545454545</v>
          </cell>
          <cell r="F95">
            <v>1</v>
          </cell>
          <cell r="G95">
            <v>9.0909090909090912E-2</v>
          </cell>
          <cell r="H95">
            <v>0</v>
          </cell>
          <cell r="I95">
            <v>0</v>
          </cell>
          <cell r="K95" t="str">
            <v>CALCULATION SHEET - LEAN DEA PUMPS (B-450053 A/B)</v>
          </cell>
          <cell r="L95" t="str">
            <v>A4</v>
          </cell>
          <cell r="M95" t="str">
            <v>5</v>
          </cell>
          <cell r="N95">
            <v>20</v>
          </cell>
        </row>
        <row r="96">
          <cell r="C96">
            <v>2316</v>
          </cell>
          <cell r="D96" t="str">
            <v>PROCESSO</v>
          </cell>
          <cell r="E96" t="str">
            <v>1.1.2.1.2.3</v>
          </cell>
          <cell r="F96" t="str">
            <v>1.1.2.1.2.3.1</v>
          </cell>
          <cell r="H96">
            <v>0</v>
          </cell>
          <cell r="I96">
            <v>0</v>
          </cell>
          <cell r="K96" t="str">
            <v>CALCULATION SHEET - RECIRCULATION DEA PUMP (B-450055)</v>
          </cell>
          <cell r="L96" t="str">
            <v>A4</v>
          </cell>
          <cell r="M96" t="str">
            <v>5</v>
          </cell>
          <cell r="N96">
            <v>20</v>
          </cell>
        </row>
        <row r="97">
          <cell r="A97">
            <v>5</v>
          </cell>
          <cell r="B97" t="str">
            <v xml:space="preserve">1.1.1.3.2  </v>
          </cell>
          <cell r="C97" t="str">
            <v xml:space="preserve"> ELETROMECÂNICOS  </v>
          </cell>
          <cell r="D97">
            <v>10036</v>
          </cell>
          <cell r="E97" t="str">
            <v>1.1.2.1.2.3</v>
          </cell>
          <cell r="F97" t="str">
            <v>1.1.2.1.2.3.1</v>
          </cell>
          <cell r="G97">
            <v>0.80792142972146197</v>
          </cell>
          <cell r="H97">
            <v>0</v>
          </cell>
          <cell r="I97">
            <v>0</v>
          </cell>
          <cell r="J97" t="str">
            <v/>
          </cell>
          <cell r="K97" t="str">
            <v/>
          </cell>
          <cell r="L97" t="str">
            <v/>
          </cell>
          <cell r="M97" t="str">
            <v/>
          </cell>
          <cell r="N97">
            <v>78</v>
          </cell>
          <cell r="O97" t="str">
            <v/>
          </cell>
        </row>
        <row r="98">
          <cell r="C98">
            <v>2316</v>
          </cell>
          <cell r="D98" t="str">
            <v>PROCESSO</v>
          </cell>
          <cell r="E98" t="str">
            <v>1.1.2.1.2.3</v>
          </cell>
          <cell r="F98" t="str">
            <v>1.1.2.1.2.3.1</v>
          </cell>
          <cell r="H98">
            <v>0</v>
          </cell>
          <cell r="I98">
            <v>0</v>
          </cell>
          <cell r="K98" t="str">
            <v>MEMORIA DE CÁLCULO - LINHAS DE INCÊNDIO</v>
          </cell>
          <cell r="L98" t="str">
            <v>A4</v>
          </cell>
          <cell r="M98" t="str">
            <v>5</v>
          </cell>
          <cell r="N98">
            <v>40</v>
          </cell>
        </row>
        <row r="99">
          <cell r="A99">
            <v>6</v>
          </cell>
          <cell r="B99" t="str">
            <v xml:space="preserve">1.1.1.3.2.1  </v>
          </cell>
          <cell r="C99" t="str">
            <v xml:space="preserve"> PROCESSO  </v>
          </cell>
          <cell r="D99">
            <v>2475</v>
          </cell>
          <cell r="E99" t="str">
            <v>1.1.2.1.2.3</v>
          </cell>
          <cell r="F99" t="str">
            <v>1.1.2.1.2.3.1</v>
          </cell>
          <cell r="G99">
            <v>0.24661219609406138</v>
          </cell>
          <cell r="H99">
            <v>0</v>
          </cell>
          <cell r="I99">
            <v>0</v>
          </cell>
          <cell r="J99" t="str">
            <v/>
          </cell>
          <cell r="K99" t="str">
            <v/>
          </cell>
          <cell r="L99" t="str">
            <v/>
          </cell>
          <cell r="M99" t="str">
            <v/>
          </cell>
          <cell r="N99" t="str">
            <v/>
          </cell>
          <cell r="O99">
            <v>25</v>
          </cell>
        </row>
        <row r="100">
          <cell r="A100">
            <v>7</v>
          </cell>
          <cell r="B100" t="str">
            <v>1.1.1.3.2.1.1</v>
          </cell>
          <cell r="C100" t="str">
            <v>ANÁLISE DE CONSISTÊNCIA</v>
          </cell>
          <cell r="D100">
            <v>420</v>
          </cell>
          <cell r="E100" t="str">
            <v>1.1.2.1.2.3</v>
          </cell>
          <cell r="F100" t="str">
            <v>1.1.2.1.2.3.1</v>
          </cell>
          <cell r="G100">
            <v>0.16969696969696971</v>
          </cell>
          <cell r="H100">
            <v>0</v>
          </cell>
          <cell r="I100">
            <v>0</v>
          </cell>
          <cell r="K100" t="str">
            <v>MEMORIA DE CÁLCULO - SISTEMA DE DILÚVIO</v>
          </cell>
          <cell r="L100" t="str">
            <v>A4</v>
          </cell>
          <cell r="M100" t="str">
            <v>3</v>
          </cell>
          <cell r="N100">
            <v>40</v>
          </cell>
        </row>
        <row r="101">
          <cell r="A101">
            <v>8</v>
          </cell>
          <cell r="B101" t="str">
            <v>1.1.1.3.2.1.1.1</v>
          </cell>
          <cell r="C101" t="str">
            <v>RELATÓRIO DE ANÁLISE DE CONSISTÊNCIA</v>
          </cell>
          <cell r="D101">
            <v>420</v>
          </cell>
          <cell r="E101">
            <v>2.713454545454546</v>
          </cell>
          <cell r="F101">
            <v>1</v>
          </cell>
          <cell r="G101">
            <v>1</v>
          </cell>
          <cell r="H101">
            <v>0.35</v>
          </cell>
          <cell r="I101">
            <v>0</v>
          </cell>
          <cell r="K101" t="str">
            <v>DIAGRAMAS DE BLOCOS E BALANÇOS DE MATERIAIS</v>
          </cell>
        </row>
        <row r="102">
          <cell r="A102">
            <v>7</v>
          </cell>
          <cell r="B102" t="str">
            <v>1.1.1.3.2.1.2</v>
          </cell>
          <cell r="C102" t="str">
            <v>COMPLEMENTAÇÃO BASICA</v>
          </cell>
          <cell r="D102">
            <v>2055</v>
          </cell>
          <cell r="E102" t="str">
            <v>1.1.2.1.2.4</v>
          </cell>
          <cell r="F102" t="str">
            <v>1.1.2.1.2.4.1</v>
          </cell>
          <cell r="G102">
            <v>0.83030303030303032</v>
          </cell>
          <cell r="H102">
            <v>0</v>
          </cell>
          <cell r="I102">
            <v>0</v>
          </cell>
        </row>
        <row r="103">
          <cell r="A103">
            <v>8</v>
          </cell>
          <cell r="B103" t="str">
            <v>1.1.1.3.2.1.2.1</v>
          </cell>
          <cell r="C103" t="str">
            <v>FLUXOGRAMAS DE ENGENHARIA - DISTRIBUIÇÃO DE UTILIDADES</v>
          </cell>
          <cell r="D103">
            <v>890</v>
          </cell>
          <cell r="E103">
            <v>0.52272176308539953</v>
          </cell>
          <cell r="F103">
            <v>11</v>
          </cell>
          <cell r="G103">
            <v>0.43309002433090027</v>
          </cell>
          <cell r="H103">
            <v>0</v>
          </cell>
          <cell r="I103">
            <v>0</v>
          </cell>
        </row>
        <row r="104">
          <cell r="A104">
            <v>8</v>
          </cell>
          <cell r="B104" t="str">
            <v>1.1.1.3.2.1.2.2</v>
          </cell>
          <cell r="C104" t="str">
            <v>FOLHA DE DADOS DE EQUIPAMENTOS - ON SITE</v>
          </cell>
          <cell r="D104">
            <v>305</v>
          </cell>
          <cell r="E104">
            <v>0.15157575757575759</v>
          </cell>
          <cell r="F104">
            <v>13</v>
          </cell>
          <cell r="G104">
            <v>0.14841849148418493</v>
          </cell>
          <cell r="H104">
            <v>0</v>
          </cell>
          <cell r="I104">
            <v>0</v>
          </cell>
          <cell r="K104" t="str">
            <v>CIVIL</v>
          </cell>
        </row>
        <row r="105">
          <cell r="A105">
            <v>8</v>
          </cell>
          <cell r="B105" t="str">
            <v>1.1.1.3.2.1.2.3</v>
          </cell>
          <cell r="C105" t="str">
            <v>FOLHA DE DADOS DE PROCESSO - ON SITE</v>
          </cell>
          <cell r="D105">
            <v>100</v>
          </cell>
          <cell r="E105">
            <v>0.64606060606060611</v>
          </cell>
          <cell r="F105">
            <v>1</v>
          </cell>
          <cell r="G105">
            <v>4.8661800486618008E-2</v>
          </cell>
          <cell r="H105">
            <v>0</v>
          </cell>
          <cell r="I105">
            <v>0</v>
          </cell>
          <cell r="K105" t="str">
            <v>PLANTAS DE ESTAQUEAMENTO DAS UNIDADES</v>
          </cell>
        </row>
        <row r="106">
          <cell r="A106">
            <v>8</v>
          </cell>
          <cell r="B106" t="str">
            <v>1.1.1.3.2.1.2.4</v>
          </cell>
          <cell r="C106" t="str">
            <v>LISTAS - ON SITE</v>
          </cell>
          <cell r="D106">
            <v>150</v>
          </cell>
          <cell r="E106">
            <v>0.4845454545454545</v>
          </cell>
          <cell r="F106">
            <v>2</v>
          </cell>
          <cell r="G106">
            <v>7.2992700729927001E-2</v>
          </cell>
          <cell r="H106">
            <v>0</v>
          </cell>
          <cell r="I106">
            <v>0</v>
          </cell>
          <cell r="K106" t="str">
            <v>ESTAQUEAMENTO DA UNIDADE U-4500 - FL.1/2</v>
          </cell>
          <cell r="N106">
            <v>70</v>
          </cell>
          <cell r="O106">
            <v>40</v>
          </cell>
        </row>
        <row r="107">
          <cell r="A107">
            <v>8</v>
          </cell>
          <cell r="B107" t="str">
            <v>1.1.1.3.2.1.2.5</v>
          </cell>
          <cell r="C107" t="str">
            <v>MEMÓRIAS DE CÁLCULO</v>
          </cell>
          <cell r="D107">
            <v>410</v>
          </cell>
          <cell r="E107">
            <v>0.33110606060606063</v>
          </cell>
          <cell r="F107">
            <v>8</v>
          </cell>
          <cell r="G107">
            <v>0.19951338199513383</v>
          </cell>
          <cell r="H107">
            <v>0</v>
          </cell>
          <cell r="I107">
            <v>0</v>
          </cell>
          <cell r="K107" t="str">
            <v>ESTAQUEAMENTO DA UNIDADE U-4500 - FL.2/2</v>
          </cell>
          <cell r="N107">
            <v>70</v>
          </cell>
          <cell r="O107">
            <v>40</v>
          </cell>
        </row>
        <row r="108">
          <cell r="A108">
            <v>8</v>
          </cell>
          <cell r="B108" t="str">
            <v>1.1.1.3.2.1.2.6</v>
          </cell>
          <cell r="C108" t="str">
            <v>MEMORIAL DESCRITIVO</v>
          </cell>
          <cell r="D108">
            <v>80</v>
          </cell>
          <cell r="E108">
            <v>0.51684848484848489</v>
          </cell>
          <cell r="F108">
            <v>1</v>
          </cell>
          <cell r="G108">
            <v>3.8929440389294405E-2</v>
          </cell>
          <cell r="H108">
            <v>0</v>
          </cell>
          <cell r="I108">
            <v>0</v>
          </cell>
        </row>
        <row r="109">
          <cell r="A109">
            <v>8</v>
          </cell>
          <cell r="B109" t="str">
            <v>1.1.1.3.2.1.2.7</v>
          </cell>
          <cell r="C109" t="str">
            <v xml:space="preserve">ARRANJO BÁSICO - ON SITE </v>
          </cell>
          <cell r="D109">
            <v>120</v>
          </cell>
          <cell r="E109">
            <v>0.77527272727272734</v>
          </cell>
          <cell r="F109">
            <v>1</v>
          </cell>
          <cell r="G109">
            <v>5.8394160583941604E-2</v>
          </cell>
          <cell r="H109">
            <v>0</v>
          </cell>
          <cell r="I109">
            <v>0</v>
          </cell>
          <cell r="K109" t="str">
            <v>MC ESTAQUEAMENTO DA UNIDADE U-4500</v>
          </cell>
          <cell r="N109">
            <v>150</v>
          </cell>
        </row>
        <row r="110">
          <cell r="C110">
            <v>2316</v>
          </cell>
          <cell r="D110" t="str">
            <v>CIVIL</v>
          </cell>
          <cell r="E110" t="str">
            <v>1.1.2.1.3</v>
          </cell>
          <cell r="F110" t="str">
            <v>1.1.2.1.3.2</v>
          </cell>
          <cell r="G110" t="str">
            <v>1.1.2.1.3.2</v>
          </cell>
          <cell r="H110">
            <v>0</v>
          </cell>
          <cell r="I110">
            <v>0</v>
          </cell>
          <cell r="K110" t="str">
            <v>UNDERGROUND ELÉTRICO E DE INSTRUMENTAÇÃO</v>
          </cell>
        </row>
        <row r="111">
          <cell r="A111">
            <v>6</v>
          </cell>
          <cell r="B111" t="str">
            <v>1.1.1.3.2.2</v>
          </cell>
          <cell r="C111" t="str">
            <v xml:space="preserve"> EQUIPAMENTOS  </v>
          </cell>
          <cell r="D111">
            <v>1749</v>
          </cell>
          <cell r="E111" t="str">
            <v>1.1.2.1.3.2</v>
          </cell>
          <cell r="F111" t="str">
            <v>1.1.2.1.3.2.1</v>
          </cell>
          <cell r="G111">
            <v>0.1742726185731367</v>
          </cell>
          <cell r="H111">
            <v>0</v>
          </cell>
          <cell r="I111">
            <v>0</v>
          </cell>
          <cell r="J111" t="str">
            <v/>
          </cell>
          <cell r="K111" t="str">
            <v/>
          </cell>
          <cell r="L111" t="str">
            <v/>
          </cell>
          <cell r="M111" t="str">
            <v/>
          </cell>
          <cell r="N111" t="str">
            <v/>
          </cell>
          <cell r="O111">
            <v>15</v>
          </cell>
        </row>
        <row r="112">
          <cell r="C112">
            <v>2316</v>
          </cell>
          <cell r="D112" t="str">
            <v>CIVIL</v>
          </cell>
          <cell r="E112" t="str">
            <v>1.1.2.1.3.2</v>
          </cell>
          <cell r="F112" t="str">
            <v>1.1.2.1.3.2.1</v>
          </cell>
          <cell r="H112">
            <v>0</v>
          </cell>
          <cell r="I112">
            <v>0</v>
          </cell>
        </row>
        <row r="113">
          <cell r="A113">
            <v>7</v>
          </cell>
          <cell r="B113" t="str">
            <v>1.1.1.3.2.2.1</v>
          </cell>
          <cell r="C113" t="str">
            <v>EQUIPAMENTOS ROTATIVOS - MÁQUINAS</v>
          </cell>
          <cell r="D113">
            <v>355</v>
          </cell>
          <cell r="E113" t="str">
            <v>1.1.2.1.3</v>
          </cell>
          <cell r="F113" t="str">
            <v>1.1.2.1.3.3</v>
          </cell>
          <cell r="G113">
            <v>0.2029731275014294</v>
          </cell>
          <cell r="H113">
            <v>0</v>
          </cell>
          <cell r="I113">
            <v>0</v>
          </cell>
          <cell r="K113" t="str">
            <v>DRENAGEM “ON SITE” INCLUSIVE TUBULAÇÕES ENTERRADAS</v>
          </cell>
        </row>
        <row r="114">
          <cell r="A114">
            <v>8</v>
          </cell>
          <cell r="B114" t="str">
            <v>1.1.1.3.2.2.1.1</v>
          </cell>
          <cell r="C114" t="str">
            <v>PUMPS</v>
          </cell>
          <cell r="D114">
            <v>195</v>
          </cell>
          <cell r="E114" t="str">
            <v>1.1.2.1.3.3</v>
          </cell>
          <cell r="F114" t="str">
            <v>1.1.2.1.3.3.1</v>
          </cell>
          <cell r="G114">
            <v>0.54929577464788737</v>
          </cell>
          <cell r="H114">
            <v>0</v>
          </cell>
          <cell r="I114">
            <v>0</v>
          </cell>
          <cell r="K114" t="str">
            <v xml:space="preserve">SUMP TANK - FORMAS  </v>
          </cell>
          <cell r="N114">
            <v>20</v>
          </cell>
          <cell r="O114">
            <v>25</v>
          </cell>
        </row>
        <row r="115">
          <cell r="A115">
            <v>9</v>
          </cell>
          <cell r="B115" t="str">
            <v>1.1.1.3.2.2.1.1.1</v>
          </cell>
          <cell r="C115" t="str">
            <v>FOLHA DE DADOS</v>
          </cell>
          <cell r="D115">
            <v>90</v>
          </cell>
          <cell r="E115">
            <v>3.2912521440823329E-2</v>
          </cell>
          <cell r="F115">
            <v>15</v>
          </cell>
          <cell r="G115">
            <v>0.46153846153846156</v>
          </cell>
          <cell r="H115">
            <v>0</v>
          </cell>
          <cell r="I115">
            <v>0</v>
          </cell>
          <cell r="K115" t="str">
            <v>SUMP TANK - ARMADURAS - FL. 1 DE 2</v>
          </cell>
          <cell r="N115">
            <v>20</v>
          </cell>
          <cell r="O115">
            <v>20</v>
          </cell>
        </row>
        <row r="116">
          <cell r="A116">
            <v>9</v>
          </cell>
          <cell r="B116" t="str">
            <v>1.1.1.3.2.2.1.1.2</v>
          </cell>
          <cell r="C116" t="str">
            <v>MEMORIA DE CALCULO - PRE-SELEÇÃO DE EQUIPAMENTOS</v>
          </cell>
          <cell r="D116">
            <v>60</v>
          </cell>
          <cell r="E116">
            <v>2.1941680960548885E-2</v>
          </cell>
          <cell r="F116">
            <v>15</v>
          </cell>
          <cell r="G116">
            <v>0.30769230769230771</v>
          </cell>
          <cell r="H116">
            <v>0</v>
          </cell>
          <cell r="I116">
            <v>0</v>
          </cell>
          <cell r="K116" t="str">
            <v>SUMP TANK - ARMADURAS - FL. 2 DE 2</v>
          </cell>
          <cell r="N116">
            <v>20</v>
          </cell>
          <cell r="O116">
            <v>20</v>
          </cell>
        </row>
        <row r="117">
          <cell r="A117">
            <v>9</v>
          </cell>
          <cell r="B117" t="str">
            <v>1.1.1.3.2.2.1.1.3</v>
          </cell>
          <cell r="C117" t="str">
            <v>ESQUEMA DIMENSIONAL SIMPLIFICADO DE EQUIPAMENTO</v>
          </cell>
          <cell r="D117">
            <v>45</v>
          </cell>
          <cell r="E117">
            <v>1.6456260720411665E-2</v>
          </cell>
          <cell r="F117">
            <v>15</v>
          </cell>
          <cell r="G117">
            <v>0.23076923076923078</v>
          </cell>
          <cell r="H117">
            <v>0</v>
          </cell>
          <cell r="I117">
            <v>0</v>
          </cell>
        </row>
        <row r="118">
          <cell r="A118">
            <v>8</v>
          </cell>
          <cell r="B118" t="str">
            <v>1.1.1.3.2.2.1.2</v>
          </cell>
          <cell r="C118" t="str">
            <v>COMPRESSORS</v>
          </cell>
          <cell r="D118">
            <v>128</v>
          </cell>
          <cell r="E118" t="str">
            <v>1.1.2.1.3.3</v>
          </cell>
          <cell r="F118" t="str">
            <v>1.1.2.1.3.3.1</v>
          </cell>
          <cell r="G118">
            <v>0.36056338028169016</v>
          </cell>
          <cell r="H118">
            <v>0</v>
          </cell>
          <cell r="I118">
            <v>0</v>
          </cell>
          <cell r="K118" t="str">
            <v>CANALETAS DO SISTEMA DE PUMP OUT - PLANTAS E CORTES - FORMA</v>
          </cell>
          <cell r="N118">
            <v>15</v>
          </cell>
          <cell r="O118">
            <v>25</v>
          </cell>
        </row>
        <row r="119">
          <cell r="A119">
            <v>9</v>
          </cell>
          <cell r="B119" t="str">
            <v>1.1.1.3.2.2.1.2.1</v>
          </cell>
          <cell r="C119" t="str">
            <v>FOLHA DE DADOS</v>
          </cell>
          <cell r="D119">
            <v>32</v>
          </cell>
          <cell r="E119">
            <v>8.7766723842195568E-2</v>
          </cell>
          <cell r="F119">
            <v>2</v>
          </cell>
          <cell r="G119">
            <v>0.25</v>
          </cell>
          <cell r="H119">
            <v>0</v>
          </cell>
          <cell r="I119">
            <v>0</v>
          </cell>
          <cell r="K119" t="str">
            <v>CANALETAS DO SISTEMA DE PUMP OUT - DETALHES - FORMA</v>
          </cell>
          <cell r="N119">
            <v>15</v>
          </cell>
          <cell r="O119">
            <v>25</v>
          </cell>
        </row>
        <row r="120">
          <cell r="A120">
            <v>9</v>
          </cell>
          <cell r="B120" t="str">
            <v>1.1.1.3.2.2.1.2.2</v>
          </cell>
          <cell r="C120" t="str">
            <v>ESPECIFICAÇÃO TÉCNICA</v>
          </cell>
          <cell r="D120">
            <v>48</v>
          </cell>
          <cell r="E120">
            <v>0.13165008576329335</v>
          </cell>
          <cell r="F120">
            <v>2</v>
          </cell>
          <cell r="G120">
            <v>0.375</v>
          </cell>
          <cell r="H120">
            <v>0</v>
          </cell>
          <cell r="I120">
            <v>0</v>
          </cell>
          <cell r="K120" t="str">
            <v>CANALETAS - DRENAGEM CONTAMINADA, OLEOSA E PLUVIAL - PLANTA - FORMAS</v>
          </cell>
          <cell r="N120">
            <v>15</v>
          </cell>
          <cell r="O120">
            <v>25</v>
          </cell>
        </row>
        <row r="121">
          <cell r="A121">
            <v>9</v>
          </cell>
          <cell r="B121" t="str">
            <v>1.1.1.3.2.2.1.2.3</v>
          </cell>
          <cell r="C121" t="str">
            <v>MEMORIA DE CALCULO - PRE-SELEÇÃO DE EQUIPAMENTOS</v>
          </cell>
          <cell r="D121">
            <v>16</v>
          </cell>
          <cell r="E121">
            <v>4.3883361921097784E-2</v>
          </cell>
          <cell r="F121">
            <v>2</v>
          </cell>
          <cell r="G121">
            <v>0.125</v>
          </cell>
          <cell r="H121">
            <v>0</v>
          </cell>
          <cell r="I121">
            <v>0</v>
          </cell>
          <cell r="K121" t="str">
            <v>CANALETAS - DRENAGEM CONTAMINADA, OLEOSA E PLUVIAL - CORTES E DETALHES - FORMAS</v>
          </cell>
          <cell r="N121">
            <v>15</v>
          </cell>
          <cell r="O121">
            <v>25</v>
          </cell>
        </row>
        <row r="122">
          <cell r="A122">
            <v>9</v>
          </cell>
          <cell r="B122" t="str">
            <v>1.1.1.3.2.2.1.2.4</v>
          </cell>
          <cell r="C122" t="str">
            <v>ESQUEMA DIMENSIONAL SIMPLIFICADO DE EQUIPAMENTO</v>
          </cell>
          <cell r="D122">
            <v>16</v>
          </cell>
          <cell r="E122">
            <v>4.3883361921097784E-2</v>
          </cell>
          <cell r="F122">
            <v>2</v>
          </cell>
          <cell r="G122">
            <v>0.125</v>
          </cell>
          <cell r="H122">
            <v>0</v>
          </cell>
          <cell r="I122">
            <v>0</v>
          </cell>
        </row>
        <row r="123">
          <cell r="A123">
            <v>9</v>
          </cell>
          <cell r="B123" t="str">
            <v>1.1.1.3.2.2.1.2.5</v>
          </cell>
          <cell r="C123" t="str">
            <v>REQUISIÇÃO DE MATERIAL</v>
          </cell>
          <cell r="D123">
            <v>16</v>
          </cell>
          <cell r="E123">
            <v>4.3883361921097784E-2</v>
          </cell>
          <cell r="F123">
            <v>2</v>
          </cell>
          <cell r="G123">
            <v>0.125</v>
          </cell>
          <cell r="H123">
            <v>0</v>
          </cell>
          <cell r="I123">
            <v>0</v>
          </cell>
          <cell r="K123" t="str">
            <v>CANALETAS DO SISTEMA DE PUMP OUT - ARMADURA</v>
          </cell>
          <cell r="N123">
            <v>15</v>
          </cell>
          <cell r="O123">
            <v>25</v>
          </cell>
        </row>
        <row r="124">
          <cell r="A124">
            <v>8</v>
          </cell>
          <cell r="B124" t="str">
            <v>1.1.1.3.2.2.1.3</v>
          </cell>
          <cell r="C124" t="str">
            <v>MISCELLANEOUS</v>
          </cell>
          <cell r="D124">
            <v>32</v>
          </cell>
          <cell r="E124" t="str">
            <v>1.1.2.1.3.3</v>
          </cell>
          <cell r="F124" t="str">
            <v>1.1.2.1.3.3.1</v>
          </cell>
          <cell r="G124">
            <v>9.014084507042254E-2</v>
          </cell>
          <cell r="H124">
            <v>0</v>
          </cell>
          <cell r="I124">
            <v>0</v>
          </cell>
          <cell r="K124" t="str">
            <v>CANALETAS - DRENAGEM CONTAMINADA, OLEOSA E PLUVIAL - ARMADURA - FL.1/4</v>
          </cell>
          <cell r="N124">
            <v>15</v>
          </cell>
          <cell r="O124">
            <v>25</v>
          </cell>
        </row>
        <row r="125">
          <cell r="A125">
            <v>9</v>
          </cell>
          <cell r="B125" t="str">
            <v>1.1.1.3.2.2.1.3.1</v>
          </cell>
          <cell r="C125" t="str">
            <v>FOLHA DE DADOS</v>
          </cell>
          <cell r="D125">
            <v>16</v>
          </cell>
          <cell r="E125">
            <v>4.3883361921097784E-2</v>
          </cell>
          <cell r="F125">
            <v>2</v>
          </cell>
          <cell r="G125">
            <v>0.5</v>
          </cell>
          <cell r="H125">
            <v>0</v>
          </cell>
          <cell r="I125">
            <v>0</v>
          </cell>
          <cell r="K125" t="str">
            <v>CANALETAS - DRENAGEM CONTAMINADA, OLEOSA E PLUVIAL - ARMADURA - FL.2/4</v>
          </cell>
          <cell r="N125">
            <v>15</v>
          </cell>
          <cell r="O125">
            <v>25</v>
          </cell>
        </row>
        <row r="126">
          <cell r="A126">
            <v>9</v>
          </cell>
          <cell r="B126" t="str">
            <v>1.1.1.3.2.2.1.3.2</v>
          </cell>
          <cell r="C126" t="str">
            <v>MEMORIA DE CALCULO - PRE-SELEÇÃO DE EQUIPAMENTOS</v>
          </cell>
          <cell r="D126">
            <v>8</v>
          </cell>
          <cell r="E126">
            <v>2.1941680960548892E-2</v>
          </cell>
          <cell r="F126">
            <v>2</v>
          </cell>
          <cell r="G126">
            <v>0.25</v>
          </cell>
          <cell r="H126">
            <v>0</v>
          </cell>
          <cell r="I126">
            <v>0</v>
          </cell>
          <cell r="K126" t="str">
            <v>CANALETAS - DRENAGEM CONTAMINADA, OLEOSA E PLUVIAL - ARMADURA - FL.3/4</v>
          </cell>
          <cell r="N126">
            <v>15</v>
          </cell>
          <cell r="O126">
            <v>25</v>
          </cell>
        </row>
        <row r="127">
          <cell r="A127">
            <v>9</v>
          </cell>
          <cell r="B127" t="str">
            <v>1.1.1.3.2.2.1.3.3</v>
          </cell>
          <cell r="C127" t="str">
            <v>ESQUEMA DIMENSIONAL SIMPLIFICADO DE EQUIPAMENTO</v>
          </cell>
          <cell r="D127">
            <v>8</v>
          </cell>
          <cell r="E127">
            <v>2.1941680960548892E-2</v>
          </cell>
          <cell r="F127">
            <v>2</v>
          </cell>
          <cell r="G127">
            <v>0.25</v>
          </cell>
          <cell r="H127">
            <v>0</v>
          </cell>
          <cell r="I127">
            <v>0</v>
          </cell>
          <cell r="K127" t="str">
            <v>CANALETAS - DRENAGEM CONTAMINADA, OLEOSA E PLUVIAL - ARMADURA - FL.4/4</v>
          </cell>
          <cell r="N127">
            <v>15</v>
          </cell>
          <cell r="O127">
            <v>25</v>
          </cell>
        </row>
        <row r="128">
          <cell r="C128">
            <v>2316</v>
          </cell>
          <cell r="D128" t="str">
            <v>CIVIL</v>
          </cell>
          <cell r="E128" t="str">
            <v>1.1.2.1.3.3</v>
          </cell>
          <cell r="F128" t="str">
            <v>1.1.2.1.3.3.1</v>
          </cell>
          <cell r="H128">
            <v>0</v>
          </cell>
          <cell r="I128">
            <v>0</v>
          </cell>
        </row>
        <row r="129">
          <cell r="A129">
            <v>7</v>
          </cell>
          <cell r="B129" t="str">
            <v>1.1.1.3.2.2.2</v>
          </cell>
          <cell r="C129" t="str">
            <v>EQUIPAMENTOS ESTÁTICOS</v>
          </cell>
          <cell r="D129">
            <v>1354</v>
          </cell>
          <cell r="E129" t="str">
            <v>1.1.2.1.3.3</v>
          </cell>
          <cell r="F129" t="str">
            <v>1.1.2.1.3.3.1</v>
          </cell>
          <cell r="G129">
            <v>0.77415666094911373</v>
          </cell>
          <cell r="H129">
            <v>0</v>
          </cell>
          <cell r="I129">
            <v>0</v>
          </cell>
          <cell r="K129" t="str">
            <v xml:space="preserve">MC - ESTRUTURAS DE CONCRETO - SISTEMA DE DRENAGEM </v>
          </cell>
          <cell r="N129">
            <v>50</v>
          </cell>
        </row>
        <row r="130">
          <cell r="A130">
            <v>8</v>
          </cell>
          <cell r="B130" t="str">
            <v>1.1.1.3.2.2.2.1</v>
          </cell>
          <cell r="C130" t="str">
            <v>DRUMS &amp; SEPARATORS (VERTICAL &amp; HORIZONTAL)</v>
          </cell>
          <cell r="D130">
            <v>360</v>
          </cell>
          <cell r="E130" t="str">
            <v>1.1.2.1.3.3</v>
          </cell>
          <cell r="F130" t="str">
            <v>1.1.2.1.3.3.1</v>
          </cell>
          <cell r="G130">
            <v>0.26587887740029542</v>
          </cell>
          <cell r="H130">
            <v>0</v>
          </cell>
          <cell r="I130">
            <v>0</v>
          </cell>
        </row>
        <row r="131">
          <cell r="A131">
            <v>9</v>
          </cell>
          <cell r="B131" t="str">
            <v>1.1.1.3.2.2.2.1.1</v>
          </cell>
          <cell r="C131" t="str">
            <v>DESENHO DIMENSIONAL SIMPLIFICADO</v>
          </cell>
          <cell r="D131">
            <v>240</v>
          </cell>
          <cell r="E131">
            <v>6.5825042881646645E-2</v>
          </cell>
          <cell r="F131">
            <v>20</v>
          </cell>
          <cell r="G131">
            <v>0.66666666666666663</v>
          </cell>
          <cell r="H131">
            <v>0</v>
          </cell>
          <cell r="I131">
            <v>0</v>
          </cell>
          <cell r="K131" t="str">
            <v>MC - ESTRUTURAS DE CONCRETO - SUMP TANK</v>
          </cell>
          <cell r="N131">
            <v>50</v>
          </cell>
        </row>
        <row r="132">
          <cell r="A132">
            <v>9</v>
          </cell>
          <cell r="B132" t="str">
            <v>1.1.1.3.2.2.2.1.2</v>
          </cell>
          <cell r="C132" t="str">
            <v xml:space="preserve">MEMORIA DE CALCULO </v>
          </cell>
          <cell r="D132">
            <v>120</v>
          </cell>
          <cell r="E132">
            <v>3.2912521440823322E-2</v>
          </cell>
          <cell r="F132">
            <v>20</v>
          </cell>
          <cell r="G132">
            <v>0.33333333333333331</v>
          </cell>
          <cell r="H132">
            <v>0</v>
          </cell>
          <cell r="I132">
            <v>0</v>
          </cell>
        </row>
        <row r="133">
          <cell r="A133">
            <v>8</v>
          </cell>
          <cell r="B133" t="str">
            <v>1.1.1.3.2.2.2.2</v>
          </cell>
          <cell r="C133" t="str">
            <v>COLUMNS</v>
          </cell>
          <cell r="D133">
            <v>120</v>
          </cell>
          <cell r="E133" t="str">
            <v>1.1.2.1.3.3</v>
          </cell>
          <cell r="F133" t="str">
            <v>1.1.2.1.3.3.1</v>
          </cell>
          <cell r="G133">
            <v>8.8626292466765136E-2</v>
          </cell>
          <cell r="H133">
            <v>0</v>
          </cell>
          <cell r="I133">
            <v>0</v>
          </cell>
          <cell r="K133" t="str">
            <v>DRENAGEM CONTAMINADA E OLEOSA - U-2316 - PLANTA GERAL (RE)</v>
          </cell>
          <cell r="N133">
            <v>60</v>
          </cell>
          <cell r="O133">
            <v>140</v>
          </cell>
        </row>
        <row r="134">
          <cell r="A134">
            <v>9</v>
          </cell>
          <cell r="B134" t="str">
            <v>1.1.1.3.2.2.2.2.1</v>
          </cell>
          <cell r="C134" t="str">
            <v>DESENHO DIMENSIONAL SIMPLIFICADO</v>
          </cell>
          <cell r="D134">
            <v>88</v>
          </cell>
          <cell r="E134">
            <v>0.12067924528301886</v>
          </cell>
          <cell r="F134">
            <v>4</v>
          </cell>
          <cell r="G134">
            <v>0.73333333333333328</v>
          </cell>
          <cell r="H134">
            <v>0</v>
          </cell>
          <cell r="I134">
            <v>0</v>
          </cell>
          <cell r="K134" t="str">
            <v>DRENAGEM CONTAMINADA E OLEOSA - U-2316 - PLANTA GERAL (RE)</v>
          </cell>
          <cell r="N134">
            <v>60</v>
          </cell>
          <cell r="O134">
            <v>140</v>
          </cell>
        </row>
        <row r="135">
          <cell r="A135">
            <v>9</v>
          </cell>
          <cell r="B135" t="str">
            <v>1.1.1.3.2.2.2.2.2</v>
          </cell>
          <cell r="C135" t="str">
            <v xml:space="preserve">MEMORIA DE CALCULO </v>
          </cell>
          <cell r="D135">
            <v>32</v>
          </cell>
          <cell r="E135">
            <v>4.3883361921097763E-2</v>
          </cell>
          <cell r="F135">
            <v>4</v>
          </cell>
          <cell r="G135">
            <v>0.26666666666666666</v>
          </cell>
          <cell r="H135">
            <v>0</v>
          </cell>
          <cell r="I135">
            <v>0</v>
          </cell>
          <cell r="K135" t="str">
            <v>DRENAGEM CONTAMINADA E OLEOSA - U-2316 - DETALHES</v>
          </cell>
          <cell r="N135">
            <v>60</v>
          </cell>
          <cell r="O135">
            <v>140</v>
          </cell>
        </row>
        <row r="136">
          <cell r="A136">
            <v>8</v>
          </cell>
          <cell r="B136" t="str">
            <v>1.1.1.3.2.2.2.3</v>
          </cell>
          <cell r="C136" t="str">
            <v>REACTORS</v>
          </cell>
          <cell r="D136">
            <v>66</v>
          </cell>
          <cell r="E136" t="str">
            <v>1.1.2.1.3.3</v>
          </cell>
          <cell r="F136" t="str">
            <v>1.1.2.1.3.3.1</v>
          </cell>
          <cell r="G136">
            <v>4.874446085672083E-2</v>
          </cell>
          <cell r="H136">
            <v>0</v>
          </cell>
          <cell r="I136">
            <v>0</v>
          </cell>
          <cell r="K136" t="str">
            <v>DRENAGEM CONTAMINADA E OLEOSA - U-2316 - DETALHES</v>
          </cell>
          <cell r="N136">
            <v>60</v>
          </cell>
          <cell r="O136">
            <v>140</v>
          </cell>
        </row>
        <row r="137">
          <cell r="A137">
            <v>9</v>
          </cell>
          <cell r="B137" t="str">
            <v>1.1.1.3.2.2.2.3.1</v>
          </cell>
          <cell r="C137" t="str">
            <v>DESENHO DIMENSIONAL SIMPLIFICADO</v>
          </cell>
          <cell r="D137">
            <v>42</v>
          </cell>
          <cell r="E137">
            <v>7.6795883361921086E-2</v>
          </cell>
          <cell r="F137">
            <v>3</v>
          </cell>
          <cell r="G137">
            <v>0.63636363636363635</v>
          </cell>
          <cell r="H137">
            <v>0</v>
          </cell>
          <cell r="I137">
            <v>0</v>
          </cell>
          <cell r="K137" t="str">
            <v>DRENAGEM OLEOSA - U-2316 - PISOS ELEVADOS</v>
          </cell>
          <cell r="N137">
            <v>40</v>
          </cell>
          <cell r="O137">
            <v>100</v>
          </cell>
        </row>
        <row r="138">
          <cell r="A138">
            <v>9</v>
          </cell>
          <cell r="B138" t="str">
            <v>1.1.1.3.2.2.2.3.2</v>
          </cell>
          <cell r="C138" t="str">
            <v xml:space="preserve">MEMORIA DE CALCULO </v>
          </cell>
          <cell r="D138">
            <v>24</v>
          </cell>
          <cell r="E138">
            <v>4.388336192109777E-2</v>
          </cell>
          <cell r="F138">
            <v>3</v>
          </cell>
          <cell r="G138">
            <v>0.36363636363636365</v>
          </cell>
          <cell r="H138">
            <v>0</v>
          </cell>
          <cell r="I138">
            <v>0</v>
          </cell>
          <cell r="K138" t="str">
            <v>DRENAGEM OLEOSA - U-2316 - PISOS ELEVADOS</v>
          </cell>
          <cell r="N138">
            <v>40</v>
          </cell>
          <cell r="O138">
            <v>100</v>
          </cell>
        </row>
        <row r="139">
          <cell r="A139">
            <v>8</v>
          </cell>
          <cell r="B139" t="str">
            <v>1.1.1.3.2.2.2.4</v>
          </cell>
          <cell r="C139" t="str">
            <v>HEAT EXCHANGERS &amp; AIR COOLERS</v>
          </cell>
          <cell r="D139">
            <v>660</v>
          </cell>
          <cell r="E139" t="str">
            <v>1.1.2.1.3.3</v>
          </cell>
          <cell r="F139" t="str">
            <v>1.1.2.1.3.3.1</v>
          </cell>
          <cell r="G139">
            <v>0.48744460856720828</v>
          </cell>
          <cell r="H139">
            <v>0</v>
          </cell>
          <cell r="I139">
            <v>0</v>
          </cell>
          <cell r="K139" t="str">
            <v/>
          </cell>
        </row>
        <row r="140">
          <cell r="A140">
            <v>9</v>
          </cell>
          <cell r="B140" t="str">
            <v>1.1.1.3.2.2.2.4.1</v>
          </cell>
          <cell r="C140" t="str">
            <v>DESENHO DIMENSIONAL SIMPLIFICADO</v>
          </cell>
          <cell r="D140">
            <v>440</v>
          </cell>
          <cell r="E140">
            <v>0.10970840480274441</v>
          </cell>
          <cell r="F140">
            <v>22</v>
          </cell>
          <cell r="G140">
            <v>0.66666666666666663</v>
          </cell>
          <cell r="H140">
            <v>0</v>
          </cell>
          <cell r="I140">
            <v>0</v>
          </cell>
          <cell r="K140" t="str">
            <v>LISTA DE MATERIAL DE DRENAGEM OLEOSA - U-2316</v>
          </cell>
          <cell r="N140">
            <v>20</v>
          </cell>
          <cell r="O140">
            <v>30</v>
          </cell>
        </row>
        <row r="141">
          <cell r="A141">
            <v>9</v>
          </cell>
          <cell r="B141" t="str">
            <v>1.1.1.3.2.2.2.4.2</v>
          </cell>
          <cell r="C141" t="str">
            <v xml:space="preserve">MEMORIA DE CALCULO </v>
          </cell>
          <cell r="D141">
            <v>220</v>
          </cell>
          <cell r="E141">
            <v>5.4854202401372204E-2</v>
          </cell>
          <cell r="F141">
            <v>22</v>
          </cell>
          <cell r="G141">
            <v>0.33333333333333331</v>
          </cell>
          <cell r="H141">
            <v>0</v>
          </cell>
          <cell r="I141">
            <v>0</v>
          </cell>
          <cell r="K141" t="str">
            <v/>
          </cell>
        </row>
        <row r="142">
          <cell r="A142">
            <v>8</v>
          </cell>
          <cell r="B142" t="str">
            <v>1.1.1.3.2.2.2.5</v>
          </cell>
          <cell r="C142" t="str">
            <v>FIRED HEATERS</v>
          </cell>
          <cell r="D142">
            <v>66</v>
          </cell>
          <cell r="E142" t="str">
            <v>1.1.2.1.3.3</v>
          </cell>
          <cell r="F142" t="str">
            <v>1.1.2.1.3.3.1</v>
          </cell>
          <cell r="G142">
            <v>4.874446085672083E-2</v>
          </cell>
          <cell r="H142">
            <v>0</v>
          </cell>
          <cell r="I142">
            <v>0</v>
          </cell>
          <cell r="K142" t="str">
            <v>CANALETA DO SISTEMA DE PUMP-OUT - U-2316 - PLANTA E DETALHES</v>
          </cell>
          <cell r="N142">
            <v>40</v>
          </cell>
          <cell r="O142">
            <v>90</v>
          </cell>
        </row>
        <row r="143">
          <cell r="A143">
            <v>9</v>
          </cell>
          <cell r="B143" t="str">
            <v>1.1.1.3.2.2.2.5.1</v>
          </cell>
          <cell r="C143" t="str">
            <v>DESENHO DIMENSIONAL SIMPLIFICADO</v>
          </cell>
          <cell r="D143">
            <v>54</v>
          </cell>
          <cell r="E143">
            <v>9.8737564322469981E-2</v>
          </cell>
          <cell r="F143">
            <v>3</v>
          </cell>
          <cell r="G143">
            <v>0.81818181818181823</v>
          </cell>
          <cell r="H143">
            <v>0</v>
          </cell>
          <cell r="I143">
            <v>0</v>
          </cell>
          <cell r="K143" t="str">
            <v/>
          </cell>
        </row>
        <row r="144">
          <cell r="A144">
            <v>9</v>
          </cell>
          <cell r="B144" t="str">
            <v>1.1.1.3.2.2.2.5.2</v>
          </cell>
          <cell r="C144" t="str">
            <v xml:space="preserve">MEMORIA DE CALCULO </v>
          </cell>
          <cell r="D144">
            <v>12</v>
          </cell>
          <cell r="E144">
            <v>2.1941680960548885E-2</v>
          </cell>
          <cell r="F144">
            <v>3</v>
          </cell>
          <cell r="G144">
            <v>0.18181818181818182</v>
          </cell>
          <cell r="H144">
            <v>0</v>
          </cell>
          <cell r="I144">
            <v>0</v>
          </cell>
          <cell r="K144" t="str">
            <v>LISTA DE MATERIAL DO SISTEMA DE PUMP-OUT - U-2316</v>
          </cell>
          <cell r="N144">
            <v>5</v>
          </cell>
          <cell r="O144">
            <v>15</v>
          </cell>
        </row>
        <row r="145">
          <cell r="A145">
            <v>8</v>
          </cell>
          <cell r="B145" t="str">
            <v>1.1.1.3.2.2.2.6</v>
          </cell>
          <cell r="C145" t="str">
            <v>FILTERS</v>
          </cell>
          <cell r="D145">
            <v>66</v>
          </cell>
          <cell r="E145" t="str">
            <v>1.1.2.1.3.3</v>
          </cell>
          <cell r="F145" t="str">
            <v>1.1.2.1.3.3.1</v>
          </cell>
          <cell r="G145">
            <v>4.874446085672083E-2</v>
          </cell>
          <cell r="H145">
            <v>0</v>
          </cell>
          <cell r="I145">
            <v>0</v>
          </cell>
          <cell r="K145" t="str">
            <v/>
          </cell>
        </row>
        <row r="146">
          <cell r="A146">
            <v>9</v>
          </cell>
          <cell r="B146" t="str">
            <v>1.1.1.3.2.2.2.6.1</v>
          </cell>
          <cell r="C146" t="str">
            <v>DESENHO DIMENSIONAL SIMPLIFICADO</v>
          </cell>
          <cell r="D146">
            <v>42</v>
          </cell>
          <cell r="E146">
            <v>7.6795883361921086E-2</v>
          </cell>
          <cell r="F146">
            <v>3</v>
          </cell>
          <cell r="G146">
            <v>0.63636363636363635</v>
          </cell>
          <cell r="H146">
            <v>0</v>
          </cell>
          <cell r="I146">
            <v>0</v>
          </cell>
          <cell r="K146" t="str">
            <v>SISTEMA DE COMBATE A INCÊNDIO - SISTEMAS ENTERRADOS - U-2316 - PLANTA</v>
          </cell>
          <cell r="N146">
            <v>60</v>
          </cell>
          <cell r="O146">
            <v>140</v>
          </cell>
        </row>
        <row r="147">
          <cell r="A147">
            <v>9</v>
          </cell>
          <cell r="B147" t="str">
            <v>1.1.1.3.2.2.2.6.2</v>
          </cell>
          <cell r="C147" t="str">
            <v xml:space="preserve">MEMORIA DE CALCULO </v>
          </cell>
          <cell r="D147">
            <v>24</v>
          </cell>
          <cell r="E147">
            <v>4.388336192109777E-2</v>
          </cell>
          <cell r="F147">
            <v>3</v>
          </cell>
          <cell r="G147">
            <v>0.36363636363636365</v>
          </cell>
          <cell r="H147">
            <v>0</v>
          </cell>
          <cell r="I147">
            <v>0</v>
          </cell>
          <cell r="K147" t="str">
            <v>SISTEMA DE COMBATE A INCÊNDIO - SISTEMAS ENTERRADOS - U-2316 - DET.</v>
          </cell>
          <cell r="N147">
            <v>60</v>
          </cell>
          <cell r="O147">
            <v>140</v>
          </cell>
        </row>
        <row r="148">
          <cell r="A148">
            <v>8</v>
          </cell>
          <cell r="B148" t="str">
            <v>1.1.1.3.2.2.2.7</v>
          </cell>
          <cell r="C148" t="str">
            <v>MISCELLANEOUS</v>
          </cell>
          <cell r="D148">
            <v>16</v>
          </cell>
          <cell r="E148" t="str">
            <v>1.1.2.1.3.3</v>
          </cell>
          <cell r="F148" t="str">
            <v>1.1.2.1.3.3.1</v>
          </cell>
          <cell r="G148">
            <v>1.1816838995568686E-2</v>
          </cell>
          <cell r="H148">
            <v>0</v>
          </cell>
          <cell r="I148">
            <v>0</v>
          </cell>
          <cell r="K148" t="str">
            <v/>
          </cell>
        </row>
        <row r="149">
          <cell r="A149">
            <v>9</v>
          </cell>
          <cell r="B149" t="str">
            <v>1.1.1.3.2.2.2.7.1</v>
          </cell>
          <cell r="C149" t="str">
            <v>FOLHA DE DADOS</v>
          </cell>
          <cell r="D149">
            <v>12</v>
          </cell>
          <cell r="E149">
            <v>6.5825042881646659E-2</v>
          </cell>
          <cell r="F149">
            <v>1</v>
          </cell>
          <cell r="G149">
            <v>0.75</v>
          </cell>
          <cell r="H149">
            <v>0</v>
          </cell>
          <cell r="I149">
            <v>0</v>
          </cell>
          <cell r="K149" t="str">
            <v>LISTA DE MATERIAL DO SISTEMA DE COMBATE A INCÊNDIO - SISTEMAS  ENTERRADOS - U-2316</v>
          </cell>
          <cell r="N149">
            <v>10</v>
          </cell>
          <cell r="O149">
            <v>20</v>
          </cell>
        </row>
        <row r="150">
          <cell r="A150">
            <v>9</v>
          </cell>
          <cell r="B150" t="str">
            <v>1.1.1.3.2.2.2.7.2</v>
          </cell>
          <cell r="C150" t="str">
            <v>MEMORIA DE CALCULO - PRE-SELEÇÃO DE EQUIPAMENTOS</v>
          </cell>
          <cell r="D150">
            <v>4</v>
          </cell>
          <cell r="E150">
            <v>2.1941680960548882E-2</v>
          </cell>
          <cell r="F150">
            <v>1</v>
          </cell>
          <cell r="G150">
            <v>0.25</v>
          </cell>
          <cell r="H150">
            <v>0</v>
          </cell>
          <cell r="I150">
            <v>0</v>
          </cell>
          <cell r="K150" t="str">
            <v>FORMA, ARMAÇÃO, CHUMBADORES E INSERTS METÁLICOS DAS BASES DOS EQUIPAMENTOS</v>
          </cell>
        </row>
        <row r="151">
          <cell r="A151">
            <v>7</v>
          </cell>
          <cell r="B151" t="str">
            <v>1.1.1.3.2.2.3</v>
          </cell>
          <cell r="C151" t="str">
            <v>PLANILHA DE QUANTITATIVOS</v>
          </cell>
          <cell r="D151">
            <v>40</v>
          </cell>
          <cell r="E151">
            <v>0.21941680960548887</v>
          </cell>
          <cell r="F151">
            <v>1</v>
          </cell>
          <cell r="G151">
            <v>2.2870211549456832E-2</v>
          </cell>
          <cell r="H151">
            <v>0</v>
          </cell>
          <cell r="I151">
            <v>0</v>
          </cell>
          <cell r="K151" t="str">
            <v xml:space="preserve">CASA DOS COMPRESSORES - FUNDAÇÕES - PLANTAS E CORTES - FORMAS </v>
          </cell>
          <cell r="N151">
            <v>20</v>
          </cell>
          <cell r="O151">
            <v>20</v>
          </cell>
        </row>
        <row r="152">
          <cell r="C152">
            <v>2316</v>
          </cell>
          <cell r="D152" t="str">
            <v>CIVIL</v>
          </cell>
          <cell r="E152" t="str">
            <v>1.1.2.1.3.4</v>
          </cell>
          <cell r="F152" t="str">
            <v>1.1.2.1.3.4.1</v>
          </cell>
          <cell r="H152">
            <v>0</v>
          </cell>
          <cell r="I152">
            <v>0</v>
          </cell>
          <cell r="K152" t="str">
            <v xml:space="preserve">CASA DOS COMPRESSORES - FUNDAÇÕES - CORTES E DETALHES - FORMAS </v>
          </cell>
          <cell r="N152">
            <v>20</v>
          </cell>
          <cell r="O152">
            <v>20</v>
          </cell>
        </row>
        <row r="153">
          <cell r="A153">
            <v>6</v>
          </cell>
          <cell r="B153" t="str">
            <v xml:space="preserve"> 1.1.1.3.2.3  </v>
          </cell>
          <cell r="C153" t="str">
            <v xml:space="preserve"> TUBULAÇÃO  </v>
          </cell>
          <cell r="D153">
            <v>3071</v>
          </cell>
          <cell r="E153" t="str">
            <v>1.1.2.1.3.4</v>
          </cell>
          <cell r="F153" t="str">
            <v>1.1.2.1.3.4.1</v>
          </cell>
          <cell r="G153">
            <v>0.3059984057393384</v>
          </cell>
          <cell r="H153">
            <v>0</v>
          </cell>
          <cell r="I153">
            <v>0</v>
          </cell>
          <cell r="J153" t="str">
            <v/>
          </cell>
          <cell r="K153" t="str">
            <v/>
          </cell>
          <cell r="L153" t="str">
            <v/>
          </cell>
          <cell r="M153" t="str">
            <v/>
          </cell>
          <cell r="N153" t="str">
            <v/>
          </cell>
          <cell r="O153">
            <v>30</v>
          </cell>
        </row>
        <row r="154">
          <cell r="C154">
            <v>2316</v>
          </cell>
          <cell r="D154" t="str">
            <v>CIVIL</v>
          </cell>
          <cell r="E154" t="str">
            <v>1.1.2.1.3.4</v>
          </cell>
          <cell r="F154" t="str">
            <v>1.1.2.1.3.4.1</v>
          </cell>
          <cell r="H154">
            <v>0</v>
          </cell>
          <cell r="I154">
            <v>0</v>
          </cell>
          <cell r="K154" t="str">
            <v xml:space="preserve">CASA DOS COMPRESSORES - VIGAS - FORMAS </v>
          </cell>
          <cell r="N154">
            <v>20</v>
          </cell>
          <cell r="O154">
            <v>20</v>
          </cell>
        </row>
        <row r="155">
          <cell r="A155">
            <v>7</v>
          </cell>
          <cell r="B155" t="str">
            <v xml:space="preserve"> 1.1.1.3.2.3.1</v>
          </cell>
          <cell r="C155" t="str">
            <v>ESTUDO DE ARRANJO DE TUBULAÇÃO</v>
          </cell>
          <cell r="D155">
            <v>2250</v>
          </cell>
          <cell r="E155">
            <v>0.46860957342885057</v>
          </cell>
          <cell r="F155">
            <v>30</v>
          </cell>
          <cell r="G155">
            <v>0.73266037121458805</v>
          </cell>
          <cell r="H155">
            <v>0</v>
          </cell>
          <cell r="I155">
            <v>0</v>
          </cell>
          <cell r="K155" t="str">
            <v>BASE DO V-450018  - FORMA E ARMADURA</v>
          </cell>
          <cell r="N155">
            <v>20</v>
          </cell>
          <cell r="O155">
            <v>25</v>
          </cell>
        </row>
        <row r="156">
          <cell r="A156">
            <v>7</v>
          </cell>
          <cell r="B156" t="str">
            <v xml:space="preserve"> 1.1.1.3.2.3.2</v>
          </cell>
          <cell r="C156" t="str">
            <v>ESPECIFICAÇÕES TÉCNICAS</v>
          </cell>
          <cell r="D156">
            <v>54</v>
          </cell>
          <cell r="E156">
            <v>0.11246629762292414</v>
          </cell>
          <cell r="F156">
            <v>3</v>
          </cell>
          <cell r="G156">
            <v>1.7583848909150115E-2</v>
          </cell>
          <cell r="H156">
            <v>0</v>
          </cell>
          <cell r="I156">
            <v>0</v>
          </cell>
          <cell r="K156" t="str">
            <v xml:space="preserve">BASE DOS V-17 E V-901 E BOMBAS - FORMA </v>
          </cell>
          <cell r="N156">
            <v>20</v>
          </cell>
          <cell r="O156">
            <v>25</v>
          </cell>
        </row>
        <row r="157">
          <cell r="A157">
            <v>7</v>
          </cell>
          <cell r="B157" t="str">
            <v xml:space="preserve"> 1.1.1.3.2.3.3</v>
          </cell>
          <cell r="C157" t="str">
            <v>LISTA DE MATERIAL DE TUBULAÇÃO</v>
          </cell>
          <cell r="D157">
            <v>500</v>
          </cell>
          <cell r="E157">
            <v>3.1240638228590045</v>
          </cell>
          <cell r="F157">
            <v>1</v>
          </cell>
          <cell r="G157">
            <v>0.16281341582546402</v>
          </cell>
          <cell r="H157">
            <v>0</v>
          </cell>
          <cell r="I157">
            <v>0</v>
          </cell>
          <cell r="K157" t="str">
            <v>BASE DOS V-17 E V-901 E BOMBAS - ARMADURA FL. 1 DE 2</v>
          </cell>
          <cell r="N157">
            <v>20</v>
          </cell>
          <cell r="O157">
            <v>25</v>
          </cell>
        </row>
        <row r="158">
          <cell r="A158">
            <v>7</v>
          </cell>
          <cell r="B158" t="str">
            <v xml:space="preserve"> 1.1.1.3.2.3.4</v>
          </cell>
          <cell r="C158" t="str">
            <v>DIAGRAMA DE CARGA NO PIPE RACK</v>
          </cell>
          <cell r="D158">
            <v>40</v>
          </cell>
          <cell r="E158">
            <v>0.2499251058287203</v>
          </cell>
          <cell r="F158">
            <v>1</v>
          </cell>
          <cell r="G158">
            <v>1.3025073266037121E-2</v>
          </cell>
          <cell r="H158">
            <v>0</v>
          </cell>
          <cell r="I158">
            <v>0</v>
          </cell>
          <cell r="K158" t="str">
            <v>BASE DOS V-17 E V-901 E BOMBAS - ARMADURA FL. 2 DE 2</v>
          </cell>
          <cell r="N158">
            <v>20</v>
          </cell>
          <cell r="O158">
            <v>25</v>
          </cell>
        </row>
        <row r="159">
          <cell r="A159">
            <v>7</v>
          </cell>
          <cell r="B159" t="str">
            <v xml:space="preserve"> 1.1.1.3.2.3.5</v>
          </cell>
          <cell r="C159" t="str">
            <v>PLANILHA DE QUANTITATIVOS</v>
          </cell>
          <cell r="D159">
            <v>227</v>
          </cell>
          <cell r="E159">
            <v>1.4183249755779876</v>
          </cell>
          <cell r="F159">
            <v>1</v>
          </cell>
          <cell r="G159">
            <v>7.391729078476067E-2</v>
          </cell>
          <cell r="H159">
            <v>0</v>
          </cell>
          <cell r="I159">
            <v>0</v>
          </cell>
          <cell r="K159" t="str">
            <v xml:space="preserve">BASE DOS V-450053 E BOMBAS - PLANTA  E DETALHES - FORMA </v>
          </cell>
          <cell r="N159">
            <v>20</v>
          </cell>
          <cell r="O159">
            <v>25</v>
          </cell>
        </row>
        <row r="160">
          <cell r="C160">
            <v>2316</v>
          </cell>
          <cell r="D160" t="str">
            <v>CIVIL</v>
          </cell>
          <cell r="E160" t="str">
            <v>1.1.2.1.3.4</v>
          </cell>
          <cell r="F160" t="str">
            <v>1.1.2.1.3.4.1</v>
          </cell>
          <cell r="H160">
            <v>0</v>
          </cell>
          <cell r="I160">
            <v>0</v>
          </cell>
          <cell r="K160" t="str">
            <v xml:space="preserve">BASE DOS V-450053 E BOMBAS - CORTES E DETALHES - FORMA </v>
          </cell>
          <cell r="N160">
            <v>20</v>
          </cell>
          <cell r="O160">
            <v>25</v>
          </cell>
        </row>
        <row r="161">
          <cell r="A161">
            <v>6</v>
          </cell>
          <cell r="B161" t="str">
            <v xml:space="preserve"> 1.1.1.3.2.4  </v>
          </cell>
          <cell r="C161" t="str">
            <v xml:space="preserve"> ELÉTRICA  </v>
          </cell>
          <cell r="D161">
            <v>646</v>
          </cell>
          <cell r="E161" t="str">
            <v>1.1.2.1.3.4</v>
          </cell>
          <cell r="F161" t="str">
            <v>1.1.2.1.3.4.1</v>
          </cell>
          <cell r="G161">
            <v>6.4000000000000001E-2</v>
          </cell>
          <cell r="H161">
            <v>0</v>
          </cell>
          <cell r="I161">
            <v>0</v>
          </cell>
          <cell r="J161" t="str">
            <v/>
          </cell>
          <cell r="K161" t="str">
            <v/>
          </cell>
          <cell r="L161" t="str">
            <v/>
          </cell>
          <cell r="M161" t="str">
            <v/>
          </cell>
          <cell r="N161" t="str">
            <v/>
          </cell>
          <cell r="O161">
            <v>10</v>
          </cell>
        </row>
        <row r="162">
          <cell r="C162">
            <v>2316</v>
          </cell>
          <cell r="D162" t="str">
            <v>CIVIL</v>
          </cell>
          <cell r="E162" t="str">
            <v>1.1.2.1.3.4</v>
          </cell>
          <cell r="F162" t="str">
            <v>1.1.2.1.3.4.1</v>
          </cell>
          <cell r="H162">
            <v>0</v>
          </cell>
          <cell r="I162">
            <v>0</v>
          </cell>
          <cell r="K162" t="str">
            <v xml:space="preserve">BASE DOS V-450053 E BOMBAS - PAREDES, LAJES E BASES - ARMADURA FL. 1 DE 2 </v>
          </cell>
          <cell r="N162">
            <v>20</v>
          </cell>
          <cell r="O162">
            <v>20</v>
          </cell>
        </row>
        <row r="163">
          <cell r="A163">
            <v>7</v>
          </cell>
          <cell r="B163" t="str">
            <v xml:space="preserve"> 1.1.1.3.2.4.1</v>
          </cell>
          <cell r="C163" t="str">
            <v>FOLHA DE DADOS - MOTOR ELÉTRICO DE INDUÇÃO</v>
          </cell>
          <cell r="D163">
            <v>90</v>
          </cell>
          <cell r="E163">
            <v>4.9504643962848295E-2</v>
          </cell>
          <cell r="F163">
            <v>18</v>
          </cell>
          <cell r="G163">
            <v>0.13931888544891641</v>
          </cell>
          <cell r="H163">
            <v>0</v>
          </cell>
          <cell r="I163">
            <v>0</v>
          </cell>
          <cell r="K163" t="str">
            <v xml:space="preserve">BASE DOS V-450053 E BOMBAS - PAREDES, LAJES E BASES - ARMADURA FL. 2 DE 2 </v>
          </cell>
          <cell r="N163">
            <v>20</v>
          </cell>
          <cell r="O163">
            <v>20</v>
          </cell>
        </row>
        <row r="164">
          <cell r="A164">
            <v>7</v>
          </cell>
          <cell r="B164" t="str">
            <v xml:space="preserve"> 1.1.1.3.2.4.2</v>
          </cell>
          <cell r="C164" t="str">
            <v>MEMÓRIA DE CÁLCULO</v>
          </cell>
          <cell r="D164">
            <v>65</v>
          </cell>
          <cell r="E164">
            <v>0.21452012383900923</v>
          </cell>
          <cell r="F164">
            <v>3</v>
          </cell>
          <cell r="G164">
            <v>0.10061919504643962</v>
          </cell>
          <cell r="H164">
            <v>0</v>
          </cell>
          <cell r="I164">
            <v>0</v>
          </cell>
          <cell r="K164" t="str">
            <v xml:space="preserve">FUNDAÇÕES ENTRE EIXOS 2A E 8B / AA E D  - PLANTA - FORMAS </v>
          </cell>
          <cell r="N164">
            <v>20</v>
          </cell>
          <cell r="O164">
            <v>25</v>
          </cell>
        </row>
        <row r="165">
          <cell r="A165">
            <v>7</v>
          </cell>
          <cell r="B165" t="str">
            <v xml:space="preserve"> 1.1.1.3.2.4.3</v>
          </cell>
          <cell r="C165" t="str">
            <v>DESENHOS - ESTUDOS DE DISTRIBUIÇÃO, ESQUEMAS E DETALHES</v>
          </cell>
          <cell r="D165">
            <v>338</v>
          </cell>
          <cell r="E165">
            <v>0.33465139318885445</v>
          </cell>
          <cell r="F165">
            <v>10</v>
          </cell>
          <cell r="G165">
            <v>0.52321981424148611</v>
          </cell>
          <cell r="H165">
            <v>0</v>
          </cell>
          <cell r="I165">
            <v>0</v>
          </cell>
          <cell r="K165" t="str">
            <v xml:space="preserve">FUNDAÇÕES ENTRE EIXOS 2A E 8B / AA E D  - CORTES - FORMAS </v>
          </cell>
          <cell r="N165">
            <v>20</v>
          </cell>
          <cell r="O165">
            <v>25</v>
          </cell>
        </row>
        <row r="166">
          <cell r="A166">
            <v>7</v>
          </cell>
          <cell r="B166" t="str">
            <v xml:space="preserve"> 1.1.1.3.2.4.4</v>
          </cell>
          <cell r="C166" t="str">
            <v>LISTA DE CIRCUITO</v>
          </cell>
          <cell r="D166">
            <v>53</v>
          </cell>
          <cell r="E166">
            <v>0.17491640866873062</v>
          </cell>
          <cell r="F166">
            <v>3</v>
          </cell>
          <cell r="G166">
            <v>8.2043343653250778E-2</v>
          </cell>
          <cell r="H166">
            <v>0</v>
          </cell>
          <cell r="I166">
            <v>0</v>
          </cell>
          <cell r="K166" t="str">
            <v>FUNDAÇÕES ENTRE EIXOS 2A E 8B / AA E D  - DETALHES- FORMAS - FL. 1 DE 3</v>
          </cell>
          <cell r="N166">
            <v>20</v>
          </cell>
          <cell r="O166">
            <v>25</v>
          </cell>
        </row>
        <row r="167">
          <cell r="A167">
            <v>7</v>
          </cell>
          <cell r="B167" t="str">
            <v xml:space="preserve"> 1.1.1.3.2.4.5</v>
          </cell>
          <cell r="C167" t="str">
            <v>LEVANTAMENTO DE MATERIAIS</v>
          </cell>
          <cell r="D167">
            <v>100</v>
          </cell>
          <cell r="E167" t="str">
            <v>1.1.2.1.3.4</v>
          </cell>
          <cell r="F167" t="str">
            <v>1.1.2.1.3.4.1</v>
          </cell>
          <cell r="G167">
            <v>0.15479876160990713</v>
          </cell>
          <cell r="H167">
            <v>0</v>
          </cell>
          <cell r="I167">
            <v>0</v>
          </cell>
          <cell r="K167" t="str">
            <v>FUNDAÇÕES ENTRE EIXOS 2A E 8B / AA E D  - DETALHES- FORMAS - FL. 2 DE 3</v>
          </cell>
          <cell r="N167">
            <v>20</v>
          </cell>
          <cell r="O167">
            <v>25</v>
          </cell>
        </row>
        <row r="168">
          <cell r="A168">
            <v>8</v>
          </cell>
          <cell r="B168" t="str">
            <v xml:space="preserve"> 1.1.1.3.2.4.5.1</v>
          </cell>
          <cell r="C168" t="str">
            <v>RESUMO DE MATERIAL ELÉT. DE FORÇA, CONTR., ATER., ILUM. E SPDA</v>
          </cell>
          <cell r="D168">
            <v>30</v>
          </cell>
          <cell r="E168">
            <v>0.29702786377708978</v>
          </cell>
          <cell r="F168">
            <v>1</v>
          </cell>
          <cell r="G168">
            <v>0.3</v>
          </cell>
          <cell r="H168">
            <v>0</v>
          </cell>
          <cell r="I168">
            <v>0</v>
          </cell>
          <cell r="K168" t="str">
            <v>FUNDAÇÕES ENTRE EIXOS 2A E 8B / AA E D  - DETALHES- FORMAS - FL. 3 DE 3</v>
          </cell>
          <cell r="N168">
            <v>20</v>
          </cell>
          <cell r="O168">
            <v>25</v>
          </cell>
        </row>
        <row r="169">
          <cell r="A169">
            <v>8</v>
          </cell>
          <cell r="B169" t="str">
            <v xml:space="preserve"> 1.1.1.3.2.4.5.2</v>
          </cell>
          <cell r="C169" t="str">
            <v>PLANILHA DE QUANTITATIVOS DE MATERIAIS ELETRICOS</v>
          </cell>
          <cell r="D169">
            <v>70</v>
          </cell>
          <cell r="E169">
            <v>0.6930650154798762</v>
          </cell>
          <cell r="F169">
            <v>1</v>
          </cell>
          <cell r="G169">
            <v>0.7</v>
          </cell>
          <cell r="H169">
            <v>0</v>
          </cell>
          <cell r="I169">
            <v>0</v>
          </cell>
          <cell r="K169" t="str">
            <v>FUNDAÇÕES ENTRE EIXOS 2A E 8B / AA E D  - BLOCOS - ARMADURAS - FL. 1 DE 3</v>
          </cell>
          <cell r="N169">
            <v>20</v>
          </cell>
          <cell r="O169">
            <v>20</v>
          </cell>
        </row>
        <row r="170">
          <cell r="C170">
            <v>2316</v>
          </cell>
          <cell r="D170" t="str">
            <v>CIVIL</v>
          </cell>
          <cell r="E170" t="str">
            <v>1.1.2.1.3.4</v>
          </cell>
          <cell r="F170" t="str">
            <v>1.1.2.1.3.4.1</v>
          </cell>
          <cell r="H170">
            <v>0</v>
          </cell>
          <cell r="I170">
            <v>0</v>
          </cell>
          <cell r="K170" t="str">
            <v>FUNDAÇÕES ENTRE EIXOS 2A E 8B / AA E D  - BLOCOS - ARMADURAS - FL. 2 DE 3</v>
          </cell>
          <cell r="N170">
            <v>20</v>
          </cell>
          <cell r="O170">
            <v>20</v>
          </cell>
        </row>
        <row r="171">
          <cell r="A171">
            <v>6</v>
          </cell>
          <cell r="B171" t="str">
            <v xml:space="preserve"> 1.1.1.3.2.5  </v>
          </cell>
          <cell r="C171" t="str">
            <v xml:space="preserve"> INSTRUMENTAÇÃO  </v>
          </cell>
          <cell r="D171">
            <v>2095</v>
          </cell>
          <cell r="E171" t="str">
            <v>1.1.2.1.3.4</v>
          </cell>
          <cell r="F171" t="str">
            <v>1.1.2.1.3.4.1</v>
          </cell>
          <cell r="G171">
            <v>0.20899999999999999</v>
          </cell>
          <cell r="H171">
            <v>0</v>
          </cell>
          <cell r="I171">
            <v>0</v>
          </cell>
          <cell r="J171" t="str">
            <v/>
          </cell>
          <cell r="K171" t="str">
            <v/>
          </cell>
          <cell r="L171" t="str">
            <v/>
          </cell>
          <cell r="M171" t="str">
            <v/>
          </cell>
          <cell r="N171" t="str">
            <v/>
          </cell>
          <cell r="O171">
            <v>20</v>
          </cell>
        </row>
        <row r="172">
          <cell r="C172">
            <v>2316</v>
          </cell>
          <cell r="D172" t="str">
            <v>CIVIL</v>
          </cell>
          <cell r="E172" t="str">
            <v>1.1.2.1.3.4</v>
          </cell>
          <cell r="F172" t="str">
            <v>1.1.2.1.3.4.1</v>
          </cell>
          <cell r="H172">
            <v>0</v>
          </cell>
          <cell r="I172">
            <v>0</v>
          </cell>
          <cell r="K172" t="str">
            <v>FUNDAÇÕES ENTRE EIXOS 2A E 8B / AA E D  - CINTAS - ARMADURAS - FL. 1 DE 6</v>
          </cell>
          <cell r="N172">
            <v>20</v>
          </cell>
          <cell r="O172">
            <v>20</v>
          </cell>
        </row>
        <row r="173">
          <cell r="A173">
            <v>7</v>
          </cell>
          <cell r="B173" t="str">
            <v xml:space="preserve"> 1.1.1.3.2.5.1</v>
          </cell>
          <cell r="C173" t="str">
            <v>LISTA DE INSTRUMENTOS</v>
          </cell>
          <cell r="D173">
            <v>130</v>
          </cell>
          <cell r="E173">
            <v>0.79377565632458236</v>
          </cell>
          <cell r="F173">
            <v>1</v>
          </cell>
          <cell r="G173">
            <v>6.205250596658711E-2</v>
          </cell>
          <cell r="H173">
            <v>0</v>
          </cell>
          <cell r="I173">
            <v>0</v>
          </cell>
          <cell r="K173" t="str">
            <v>FUNDAÇÕES ENTRE EIXOS 2A E 8B / AA E D  - CINTAS - ARMADURAS - FL. 2 DE 6</v>
          </cell>
          <cell r="N173">
            <v>20</v>
          </cell>
          <cell r="O173">
            <v>20</v>
          </cell>
        </row>
        <row r="174">
          <cell r="A174">
            <v>7</v>
          </cell>
          <cell r="B174" t="str">
            <v xml:space="preserve"> 1.1.1.3.2.5.2</v>
          </cell>
          <cell r="C174" t="str">
            <v>PLANTA DE ENCAMINHAMENTO DE CABOS DE INSTRUMENTAÇÃO</v>
          </cell>
          <cell r="D174">
            <v>840</v>
          </cell>
          <cell r="E174">
            <v>0.36635799522673024</v>
          </cell>
          <cell r="F174">
            <v>14</v>
          </cell>
          <cell r="G174">
            <v>0.40095465393794749</v>
          </cell>
          <cell r="H174">
            <v>0</v>
          </cell>
          <cell r="I174">
            <v>0</v>
          </cell>
          <cell r="K174" t="str">
            <v>FUNDAÇÕES ENTRE EIXOS 2A E 8B / AA E D  - CINTAS - ARMADURAS - FL. 3 DE 6</v>
          </cell>
          <cell r="N174">
            <v>20</v>
          </cell>
          <cell r="O174">
            <v>20</v>
          </cell>
        </row>
        <row r="175">
          <cell r="A175">
            <v>7</v>
          </cell>
          <cell r="B175" t="str">
            <v xml:space="preserve"> 1.1.1.3.2.5.3</v>
          </cell>
          <cell r="C175" t="str">
            <v>DETALHES TÍPICOS DE INSTALAÇÃO DE INSTRUMENTOS</v>
          </cell>
          <cell r="D175">
            <v>180</v>
          </cell>
          <cell r="E175">
            <v>1.0990739856801905</v>
          </cell>
          <cell r="F175">
            <v>1</v>
          </cell>
          <cell r="G175">
            <v>8.5918854415274457E-2</v>
          </cell>
          <cell r="H175">
            <v>0</v>
          </cell>
          <cell r="I175">
            <v>0</v>
          </cell>
          <cell r="K175" t="str">
            <v>FUNDAÇÕES ENTRE EIXOS 2A E 8B / AA E D  - CINTAS - ARMADURAS - FL. 4 DE 6</v>
          </cell>
          <cell r="N175">
            <v>20</v>
          </cell>
          <cell r="O175">
            <v>20</v>
          </cell>
        </row>
        <row r="176">
          <cell r="A176">
            <v>7</v>
          </cell>
          <cell r="B176" t="str">
            <v xml:space="preserve"> 1.1.1.3.2.5.4</v>
          </cell>
          <cell r="C176" t="str">
            <v>LISTA DE CABOS</v>
          </cell>
          <cell r="D176">
            <v>44</v>
          </cell>
          <cell r="E176">
            <v>0.26866252983293554</v>
          </cell>
          <cell r="F176">
            <v>1</v>
          </cell>
          <cell r="G176">
            <v>2.1002386634844869E-2</v>
          </cell>
          <cell r="H176">
            <v>0</v>
          </cell>
          <cell r="I176">
            <v>0</v>
          </cell>
          <cell r="K176" t="str">
            <v>FUNDAÇÕES ENTRE EIXOS 2A E 8B / AA E D  - CINTAS - ARMADURAS - FL. 5 DE 6</v>
          </cell>
          <cell r="N176">
            <v>20</v>
          </cell>
          <cell r="O176">
            <v>20</v>
          </cell>
        </row>
        <row r="177">
          <cell r="A177">
            <v>7</v>
          </cell>
          <cell r="B177" t="str">
            <v xml:space="preserve"> 1.1.1.3.2.5.5</v>
          </cell>
          <cell r="C177" t="str">
            <v>LISTA DE ENTRADAS / SAÍDAS DO SDCD E PES</v>
          </cell>
          <cell r="D177">
            <v>20</v>
          </cell>
          <cell r="E177">
            <v>0.12211933174224344</v>
          </cell>
          <cell r="F177">
            <v>1</v>
          </cell>
          <cell r="G177">
            <v>9.5465393794749408E-3</v>
          </cell>
          <cell r="H177">
            <v>0</v>
          </cell>
          <cell r="I177">
            <v>0</v>
          </cell>
          <cell r="K177" t="str">
            <v>FUNDAÇÕES ENTRE EIXOS 2A E 8B / AA E D  - CINTAS - ARMADURAS - FL. 6 DE 6</v>
          </cell>
          <cell r="N177">
            <v>20</v>
          </cell>
          <cell r="O177">
            <v>20</v>
          </cell>
        </row>
        <row r="178">
          <cell r="A178">
            <v>7</v>
          </cell>
          <cell r="B178" t="str">
            <v xml:space="preserve"> 1.1.1.3.2.5.6</v>
          </cell>
          <cell r="C178" t="str">
            <v>LEVANTAMENTO DE CARGAS ELÉTRICAS DE INSTRUMENTAÇÃO</v>
          </cell>
          <cell r="D178">
            <v>20</v>
          </cell>
          <cell r="E178">
            <v>0.12211933174224344</v>
          </cell>
          <cell r="F178">
            <v>1</v>
          </cell>
          <cell r="G178">
            <v>9.5465393794749408E-3</v>
          </cell>
          <cell r="H178">
            <v>0</v>
          </cell>
          <cell r="I178">
            <v>0</v>
          </cell>
          <cell r="K178" t="str">
            <v>FUNDAÇÕES ENTRE EIXOS 2A E 8B / AA E D  - LAJES - ARMADURAS - FL. 1 DE 2</v>
          </cell>
          <cell r="N178">
            <v>20</v>
          </cell>
          <cell r="O178">
            <v>20</v>
          </cell>
        </row>
        <row r="179">
          <cell r="A179">
            <v>7</v>
          </cell>
          <cell r="B179" t="str">
            <v xml:space="preserve"> 1.1.1.3.2.5.7</v>
          </cell>
          <cell r="C179" t="str">
            <v>PLANILHA DE INSTRUMENTOS</v>
          </cell>
          <cell r="D179">
            <v>495</v>
          </cell>
          <cell r="E179">
            <v>0.30224534606205244</v>
          </cell>
          <cell r="F179">
            <v>10</v>
          </cell>
          <cell r="G179">
            <v>0.23627684964200477</v>
          </cell>
          <cell r="H179">
            <v>0</v>
          </cell>
          <cell r="I179">
            <v>0</v>
          </cell>
          <cell r="K179" t="str">
            <v>FUNDAÇÕES ENTRE EIXOS 2A E 8B / AA E D  - LAJES - ARMADURAS - FL. 2 DE 2</v>
          </cell>
          <cell r="N179">
            <v>20</v>
          </cell>
          <cell r="O179">
            <v>20</v>
          </cell>
        </row>
        <row r="180">
          <cell r="A180">
            <v>7</v>
          </cell>
          <cell r="B180" t="str">
            <v xml:space="preserve"> 1.1.1.3.2.5.8</v>
          </cell>
          <cell r="C180" t="str">
            <v>FOLHA DE DADOS</v>
          </cell>
          <cell r="D180">
            <v>108</v>
          </cell>
          <cell r="E180">
            <v>0.3297221957040572</v>
          </cell>
          <cell r="F180">
            <v>2</v>
          </cell>
          <cell r="G180">
            <v>5.1551312649164675E-2</v>
          </cell>
          <cell r="H180">
            <v>0</v>
          </cell>
          <cell r="I180">
            <v>0</v>
          </cell>
          <cell r="K180" t="str">
            <v xml:space="preserve">FUNDAÇÕES ENTRE EIXOS 2A E 8B / AA E D  - BASES DE EQ. - ARMADURAS </v>
          </cell>
          <cell r="N180">
            <v>20</v>
          </cell>
          <cell r="O180">
            <v>20</v>
          </cell>
        </row>
        <row r="181">
          <cell r="A181">
            <v>7</v>
          </cell>
          <cell r="B181" t="str">
            <v xml:space="preserve"> 1.1.1.3.2.5.9</v>
          </cell>
          <cell r="C181" t="str">
            <v>MEMORIA DE CALCULO</v>
          </cell>
          <cell r="D181">
            <v>108</v>
          </cell>
          <cell r="E181">
            <v>0.3297221957040572</v>
          </cell>
          <cell r="F181">
            <v>2</v>
          </cell>
          <cell r="G181">
            <v>5.1551312649164675E-2</v>
          </cell>
          <cell r="H181">
            <v>0</v>
          </cell>
          <cell r="I181">
            <v>0</v>
          </cell>
        </row>
        <row r="182">
          <cell r="A182">
            <v>7</v>
          </cell>
          <cell r="B182" t="str">
            <v xml:space="preserve"> 1.1.1.3.2.5.10</v>
          </cell>
          <cell r="C182" t="str">
            <v>PLANILHA DE QUANTITATIVOS DE INSTRUMENTAÇÃO</v>
          </cell>
          <cell r="D182">
            <v>150</v>
          </cell>
          <cell r="E182">
            <v>0.91589498806682579</v>
          </cell>
          <cell r="F182">
            <v>1</v>
          </cell>
          <cell r="G182">
            <v>7.1599045346062054E-2</v>
          </cell>
          <cell r="H182">
            <v>0</v>
          </cell>
          <cell r="I182">
            <v>0</v>
          </cell>
          <cell r="K182" t="str">
            <v xml:space="preserve">FUNDAÇÕES T-450001 - FORMAS </v>
          </cell>
          <cell r="N182">
            <v>20</v>
          </cell>
          <cell r="O182">
            <v>25</v>
          </cell>
        </row>
        <row r="183">
          <cell r="C183">
            <v>2316</v>
          </cell>
          <cell r="D183" t="str">
            <v>CIVIL</v>
          </cell>
          <cell r="E183" t="str">
            <v>1.1.2.1.3.4</v>
          </cell>
          <cell r="F183" t="str">
            <v>1.1.2.1.3.4.1</v>
          </cell>
          <cell r="H183">
            <v>0</v>
          </cell>
          <cell r="I183">
            <v>0</v>
          </cell>
          <cell r="K183" t="str">
            <v>FUNDAÇÕES T-450001 - ARMADURAS</v>
          </cell>
          <cell r="N183">
            <v>20</v>
          </cell>
          <cell r="O183">
            <v>25</v>
          </cell>
        </row>
        <row r="184">
          <cell r="A184">
            <v>5</v>
          </cell>
          <cell r="B184" t="str">
            <v xml:space="preserve"> 1.1.1.3.3  </v>
          </cell>
          <cell r="C184" t="str">
            <v xml:space="preserve"> LIVRO DE PROJETO DE PRÉ DETALHAMENTO  </v>
          </cell>
          <cell r="D184" t="str">
            <v>CIVIL</v>
          </cell>
          <cell r="E184" t="str">
            <v>1.1.2.1.3.4</v>
          </cell>
          <cell r="F184" t="str">
            <v>1.1.2.1.3.4.1</v>
          </cell>
          <cell r="H184">
            <v>0</v>
          </cell>
          <cell r="I184">
            <v>0</v>
          </cell>
          <cell r="J184" t="str">
            <v/>
          </cell>
          <cell r="K184" t="str">
            <v/>
          </cell>
          <cell r="L184" t="str">
            <v/>
          </cell>
          <cell r="M184" t="str">
            <v/>
          </cell>
          <cell r="N184">
            <v>2</v>
          </cell>
          <cell r="O184" t="str">
            <v/>
          </cell>
        </row>
        <row r="185">
          <cell r="C185">
            <v>2316</v>
          </cell>
          <cell r="D185" t="str">
            <v>CIVIL</v>
          </cell>
          <cell r="E185" t="str">
            <v>1.1.2.1.3.4</v>
          </cell>
          <cell r="F185" t="str">
            <v>1.1.2.1.3.4.1</v>
          </cell>
          <cell r="H185">
            <v>0</v>
          </cell>
          <cell r="I185">
            <v>0</v>
          </cell>
          <cell r="K185" t="str">
            <v>FUNDAÇÕES V-450011/02 E P-450010 - ARMADURAS</v>
          </cell>
          <cell r="N185">
            <v>20</v>
          </cell>
          <cell r="O185">
            <v>25</v>
          </cell>
        </row>
        <row r="186">
          <cell r="A186">
            <v>6</v>
          </cell>
          <cell r="B186" t="str">
            <v xml:space="preserve"> 1.1.1.3.3.1</v>
          </cell>
          <cell r="C186" t="str">
            <v>ENTREGA DO LIVRO DE PROJETO</v>
          </cell>
          <cell r="D186" t="str">
            <v>CIVIL</v>
          </cell>
          <cell r="E186">
            <v>1.1479999999999999</v>
          </cell>
          <cell r="F186">
            <v>1</v>
          </cell>
          <cell r="H186">
            <v>0</v>
          </cell>
          <cell r="I186">
            <v>0</v>
          </cell>
          <cell r="O186">
            <v>70</v>
          </cell>
        </row>
        <row r="187">
          <cell r="A187">
            <v>6</v>
          </cell>
          <cell r="B187" t="str">
            <v xml:space="preserve"> 1.1.1.3.3.2</v>
          </cell>
          <cell r="C187" t="str">
            <v xml:space="preserve">APROVAÇÃO PETROBRAS DO LIVRO DE PROJETO </v>
          </cell>
          <cell r="D187" t="str">
            <v>CIVIL</v>
          </cell>
          <cell r="E187">
            <v>0.49199999999999999</v>
          </cell>
          <cell r="F187">
            <v>1</v>
          </cell>
          <cell r="H187">
            <v>0</v>
          </cell>
          <cell r="I187">
            <v>0</v>
          </cell>
          <cell r="K187" t="str">
            <v xml:space="preserve">FUNDAÇÕES F-450001 - FORMAS </v>
          </cell>
          <cell r="N187">
            <v>20</v>
          </cell>
          <cell r="O187">
            <v>30</v>
          </cell>
        </row>
        <row r="188">
          <cell r="C188">
            <v>2316</v>
          </cell>
          <cell r="D188" t="str">
            <v>CIVIL</v>
          </cell>
          <cell r="E188" t="str">
            <v>1.1.2.1.3.4</v>
          </cell>
          <cell r="F188" t="str">
            <v>1.1.2.1.3.4.1</v>
          </cell>
          <cell r="H188">
            <v>0</v>
          </cell>
          <cell r="I188">
            <v>0</v>
          </cell>
          <cell r="K188" t="str">
            <v>FUNDAÇÕES F-450001 - ARMADURAS</v>
          </cell>
          <cell r="N188">
            <v>20</v>
          </cell>
          <cell r="O188">
            <v>25</v>
          </cell>
        </row>
        <row r="189">
          <cell r="A189">
            <v>5</v>
          </cell>
          <cell r="B189" t="str">
            <v xml:space="preserve"> 1.1.1.3.4  </v>
          </cell>
          <cell r="C189" t="str">
            <v xml:space="preserve"> MAQUETE ELETRONICA  </v>
          </cell>
          <cell r="D189" t="str">
            <v>CIVIL</v>
          </cell>
          <cell r="E189" t="str">
            <v>1.1.2.1.3.4</v>
          </cell>
          <cell r="F189" t="str">
            <v>1.1.2.1.3.4.1</v>
          </cell>
          <cell r="H189">
            <v>0</v>
          </cell>
          <cell r="I189">
            <v>0</v>
          </cell>
          <cell r="J189" t="str">
            <v/>
          </cell>
          <cell r="K189" t="str">
            <v/>
          </cell>
          <cell r="L189" t="str">
            <v/>
          </cell>
          <cell r="M189" t="str">
            <v/>
          </cell>
          <cell r="N189">
            <v>5</v>
          </cell>
          <cell r="O189" t="str">
            <v/>
          </cell>
        </row>
        <row r="190">
          <cell r="C190">
            <v>2316</v>
          </cell>
          <cell r="D190" t="str">
            <v>CIVIL</v>
          </cell>
          <cell r="E190" t="str">
            <v>1.1.2.1.3.4</v>
          </cell>
          <cell r="F190" t="str">
            <v>1.1.2.1.3.4.1</v>
          </cell>
          <cell r="H190">
            <v>0</v>
          </cell>
          <cell r="I190">
            <v>0</v>
          </cell>
          <cell r="K190" t="str">
            <v>FUNDAÇÕES F-450002 - ARMADURAS</v>
          </cell>
          <cell r="N190">
            <v>20</v>
          </cell>
          <cell r="O190">
            <v>25</v>
          </cell>
        </row>
        <row r="191">
          <cell r="A191">
            <v>6</v>
          </cell>
          <cell r="B191" t="str">
            <v xml:space="preserve"> 1.1.1.3.4.1</v>
          </cell>
          <cell r="C191" t="str">
            <v>CUSTOMIZAÇÃO DAS NOVAS "SPECS" DA TUBULAÇÃO</v>
          </cell>
          <cell r="D191" t="str">
            <v>CIVIL</v>
          </cell>
          <cell r="E191">
            <v>0.61499999999999999</v>
          </cell>
          <cell r="F191">
            <v>1</v>
          </cell>
          <cell r="H191">
            <v>0</v>
          </cell>
          <cell r="I191">
            <v>0</v>
          </cell>
          <cell r="O191">
            <v>15</v>
          </cell>
        </row>
        <row r="192">
          <cell r="A192">
            <v>6</v>
          </cell>
          <cell r="B192" t="str">
            <v xml:space="preserve"> 1.1.1.3.4.2</v>
          </cell>
          <cell r="C192" t="str">
            <v>MODELAMENTO DOS EQUIPAMENTOS E BASES</v>
          </cell>
          <cell r="D192" t="str">
            <v>CIVIL</v>
          </cell>
          <cell r="E192">
            <v>1.23</v>
          </cell>
          <cell r="F192">
            <v>1</v>
          </cell>
          <cell r="H192">
            <v>0</v>
          </cell>
          <cell r="I192">
            <v>0</v>
          </cell>
          <cell r="K192" t="str">
            <v xml:space="preserve">CASA DOS COMPRESSORES - BLOCOS - ARMADURA </v>
          </cell>
          <cell r="N192">
            <v>20</v>
          </cell>
          <cell r="O192">
            <v>30</v>
          </cell>
        </row>
        <row r="193">
          <cell r="A193">
            <v>6</v>
          </cell>
          <cell r="B193" t="str">
            <v xml:space="preserve"> 1.1.1.3.4.3</v>
          </cell>
          <cell r="C193" t="str">
            <v>MODELAMENTO DAS ESTRUTURAS DE PIPE-RACKS</v>
          </cell>
          <cell r="D193" t="str">
            <v>CIVIL</v>
          </cell>
          <cell r="E193">
            <v>0.82000000000000006</v>
          </cell>
          <cell r="F193">
            <v>1</v>
          </cell>
          <cell r="H193">
            <v>0</v>
          </cell>
          <cell r="I193">
            <v>0</v>
          </cell>
          <cell r="K193" t="str">
            <v>CASA DOS COMPRESSORES - BASES- ARMADURA - FL. 1 DE 2</v>
          </cell>
          <cell r="N193">
            <v>20</v>
          </cell>
          <cell r="O193">
            <v>20</v>
          </cell>
        </row>
        <row r="194">
          <cell r="A194">
            <v>6</v>
          </cell>
          <cell r="B194" t="str">
            <v xml:space="preserve"> 1.1.1.3.4.4</v>
          </cell>
          <cell r="C194" t="str">
            <v>MODELAMENTO DAS ESTRUTURAS DE CONCRETO E/OU METÁLICA</v>
          </cell>
          <cell r="D194" t="str">
            <v>CIVIL</v>
          </cell>
          <cell r="E194">
            <v>0.82000000000000006</v>
          </cell>
          <cell r="F194">
            <v>1</v>
          </cell>
          <cell r="H194">
            <v>0</v>
          </cell>
          <cell r="I194">
            <v>0</v>
          </cell>
          <cell r="K194" t="str">
            <v>CASA DOS COMPRESSORES - BASES- ARMADURA - FL. 2 DE 2</v>
          </cell>
          <cell r="N194">
            <v>20</v>
          </cell>
          <cell r="O194">
            <v>20</v>
          </cell>
        </row>
        <row r="195">
          <cell r="A195">
            <v>6</v>
          </cell>
          <cell r="B195" t="str">
            <v xml:space="preserve"> 1.1.1.3.4.5</v>
          </cell>
          <cell r="C195" t="str">
            <v>ARRUAMENTO E ÁREA DE TUBOVIAS</v>
          </cell>
          <cell r="D195" t="str">
            <v>CIVIL</v>
          </cell>
          <cell r="E195">
            <v>0.61499999999999999</v>
          </cell>
          <cell r="F195">
            <v>1</v>
          </cell>
          <cell r="H195">
            <v>0</v>
          </cell>
          <cell r="I195">
            <v>0</v>
          </cell>
          <cell r="K195" t="str">
            <v xml:space="preserve">CASA DOS COMPRESSORES - PILARES - ARMADURA </v>
          </cell>
          <cell r="N195">
            <v>20</v>
          </cell>
          <cell r="O195">
            <v>15</v>
          </cell>
        </row>
        <row r="196">
          <cell r="C196">
            <v>2316</v>
          </cell>
          <cell r="D196" t="str">
            <v>CIVIL</v>
          </cell>
          <cell r="E196" t="str">
            <v>1.1.2.1.3.4</v>
          </cell>
          <cell r="F196" t="str">
            <v>1.1.2.1.3.4.1</v>
          </cell>
          <cell r="H196" t="str">
            <v>DE-5230.00-2316-131-QGI-145</v>
          </cell>
          <cell r="I196" t="str">
            <v>DE-2316-C.24-147</v>
          </cell>
          <cell r="K196" t="str">
            <v xml:space="preserve">CASA DOS COMPRESSORES - VIGAS - ARMADURA </v>
          </cell>
          <cell r="N196">
            <v>20</v>
          </cell>
          <cell r="O196">
            <v>20</v>
          </cell>
        </row>
        <row r="197">
          <cell r="C197" t="str">
            <v>SUB-TOTAL - HDS NAFTA CRAQUEADA</v>
          </cell>
          <cell r="D197" t="str">
            <v>CIVIL</v>
          </cell>
          <cell r="E197" t="str">
            <v>1.1.2.1.3.4</v>
          </cell>
          <cell r="F197" t="str">
            <v>1.1.2.1.3.4.1</v>
          </cell>
        </row>
        <row r="198">
          <cell r="C198">
            <v>2316</v>
          </cell>
          <cell r="D198" t="str">
            <v>CIVIL</v>
          </cell>
          <cell r="E198" t="str">
            <v>1.1.2.1.3.4</v>
          </cell>
          <cell r="F198" t="str">
            <v>1.1.2.1.3.4.1</v>
          </cell>
          <cell r="H198" t="str">
            <v>MC-5230.00-2316-131-QGI-002</v>
          </cell>
          <cell r="I198" t="str">
            <v>MC-2316-C.08-003</v>
          </cell>
          <cell r="K198" t="str">
            <v>MC CASA DOS COMPRESSORES</v>
          </cell>
          <cell r="N198">
            <v>100</v>
          </cell>
        </row>
        <row r="199">
          <cell r="A199">
            <v>3</v>
          </cell>
          <cell r="B199" t="str">
            <v>1.1.2</v>
          </cell>
          <cell r="C199" t="str">
            <v xml:space="preserve">UNIDADE 2315 HDT DE NAFTA DE COQUE  </v>
          </cell>
          <cell r="D199" t="str">
            <v>CIVIL</v>
          </cell>
          <cell r="E199" t="str">
            <v>1.1.2.1.3.4</v>
          </cell>
          <cell r="F199" t="str">
            <v>1.1.2.1.3.4.1</v>
          </cell>
          <cell r="H199">
            <v>0</v>
          </cell>
          <cell r="I199">
            <v>0</v>
          </cell>
          <cell r="J199" t="str">
            <v/>
          </cell>
          <cell r="K199" t="str">
            <v/>
          </cell>
          <cell r="L199">
            <v>26</v>
          </cell>
          <cell r="M199" t="str">
            <v/>
          </cell>
          <cell r="N199" t="str">
            <v/>
          </cell>
          <cell r="O199" t="str">
            <v/>
          </cell>
        </row>
        <row r="200">
          <cell r="A200">
            <v>4</v>
          </cell>
          <cell r="B200" t="str">
            <v xml:space="preserve"> 1.1.2.1  </v>
          </cell>
          <cell r="C200" t="str">
            <v xml:space="preserve"> MOBILIZAÇÃO  </v>
          </cell>
          <cell r="D200" t="str">
            <v>CIVIL</v>
          </cell>
          <cell r="E200" t="str">
            <v>1.1.2.1.3.4</v>
          </cell>
          <cell r="F200" t="str">
            <v>1.1.2.1.3.4.1</v>
          </cell>
          <cell r="H200">
            <v>0</v>
          </cell>
          <cell r="I200">
            <v>0</v>
          </cell>
          <cell r="J200" t="str">
            <v/>
          </cell>
          <cell r="K200" t="str">
            <v/>
          </cell>
          <cell r="L200" t="str">
            <v/>
          </cell>
          <cell r="M200">
            <v>10</v>
          </cell>
          <cell r="N200" t="str">
            <v/>
          </cell>
          <cell r="O200" t="str">
            <v/>
          </cell>
        </row>
        <row r="201">
          <cell r="A201">
            <v>5</v>
          </cell>
          <cell r="B201" t="str">
            <v xml:space="preserve"> 1.1.2.1.1  </v>
          </cell>
          <cell r="C201" t="str">
            <v xml:space="preserve"> KICK OFF MEETING  </v>
          </cell>
          <cell r="D201" t="str">
            <v>CIVIL</v>
          </cell>
          <cell r="E201">
            <v>0.5</v>
          </cell>
          <cell r="F201">
            <v>1</v>
          </cell>
          <cell r="G201" t="str">
            <v>1.1.2.1.3.5</v>
          </cell>
          <cell r="H201">
            <v>0</v>
          </cell>
          <cell r="I201">
            <v>0</v>
          </cell>
          <cell r="J201" t="str">
            <v/>
          </cell>
          <cell r="K201" t="str">
            <v/>
          </cell>
          <cell r="L201" t="str">
            <v/>
          </cell>
          <cell r="M201" t="str">
            <v/>
          </cell>
          <cell r="N201">
            <v>5</v>
          </cell>
          <cell r="O201" t="str">
            <v/>
          </cell>
        </row>
        <row r="202">
          <cell r="A202">
            <v>5</v>
          </cell>
          <cell r="B202" t="str">
            <v xml:space="preserve"> 1.1.2.1.2  </v>
          </cell>
          <cell r="C202" t="str">
            <v xml:space="preserve"> MOBILIZAÇÃO, PLANEJAMENTO. MANUTENÇÃO  </v>
          </cell>
          <cell r="D202" t="str">
            <v>CIVIL</v>
          </cell>
          <cell r="E202" t="str">
            <v>1.1.2.1.3.5</v>
          </cell>
          <cell r="F202" t="str">
            <v>1.1.2.1.3.5.1</v>
          </cell>
          <cell r="H202">
            <v>0</v>
          </cell>
          <cell r="I202">
            <v>0</v>
          </cell>
          <cell r="J202" t="str">
            <v/>
          </cell>
          <cell r="K202" t="str">
            <v/>
          </cell>
          <cell r="L202" t="str">
            <v/>
          </cell>
          <cell r="M202" t="str">
            <v/>
          </cell>
          <cell r="N202">
            <v>75</v>
          </cell>
          <cell r="O202" t="str">
            <v/>
          </cell>
        </row>
        <row r="203">
          <cell r="A203">
            <v>6</v>
          </cell>
          <cell r="B203" t="str">
            <v xml:space="preserve"> 1.1.2.1.2.1  </v>
          </cell>
          <cell r="C203" t="str">
            <v xml:space="preserve"> MOBILIZAÇÃO DAS EQUIPES  </v>
          </cell>
          <cell r="D203" t="str">
            <v>CIVIL</v>
          </cell>
          <cell r="E203" t="str">
            <v>1.1.2.1.3.5</v>
          </cell>
          <cell r="F203" t="str">
            <v>1.1.2.1.3.5.1</v>
          </cell>
          <cell r="H203">
            <v>0</v>
          </cell>
          <cell r="I203">
            <v>0</v>
          </cell>
          <cell r="J203" t="str">
            <v/>
          </cell>
          <cell r="K203" t="str">
            <v/>
          </cell>
          <cell r="L203" t="str">
            <v/>
          </cell>
          <cell r="M203" t="str">
            <v/>
          </cell>
          <cell r="N203" t="str">
            <v/>
          </cell>
          <cell r="O203">
            <v>10</v>
          </cell>
        </row>
        <row r="204">
          <cell r="B204" t="str">
            <v xml:space="preserve"> 1.1.2.1.2.1.1</v>
          </cell>
          <cell r="C204" t="str">
            <v xml:space="preserve"> MOBILIZAÇÃO DA EQUIPE NO ESCRITÓRIO SEDE DA CONTRATADA</v>
          </cell>
          <cell r="D204" t="str">
            <v>CIVIL</v>
          </cell>
          <cell r="E204">
            <v>3.7499999999999999E-2</v>
          </cell>
          <cell r="F204">
            <v>1</v>
          </cell>
          <cell r="H204">
            <v>0</v>
          </cell>
          <cell r="I204">
            <v>0</v>
          </cell>
          <cell r="K204" t="str">
            <v xml:space="preserve">FUNDAÇÕES ESTRUTURA II E PERMUTADORES - BLOCOS - ARMADURAS </v>
          </cell>
          <cell r="N204">
            <v>20</v>
          </cell>
          <cell r="O204">
            <v>20</v>
          </cell>
        </row>
        <row r="205">
          <cell r="B205" t="str">
            <v xml:space="preserve"> 1.1.2.1.2.1.2</v>
          </cell>
          <cell r="C205" t="str">
            <v xml:space="preserve"> MOBILIZAÇÃO DA EQUIPE MÍNIMA LOTADA NA UM-REPAR</v>
          </cell>
          <cell r="D205" t="str">
            <v>CIVIL</v>
          </cell>
          <cell r="E205">
            <v>0.71249999999999991</v>
          </cell>
          <cell r="F205">
            <v>1</v>
          </cell>
          <cell r="H205">
            <v>0</v>
          </cell>
          <cell r="I205">
            <v>0</v>
          </cell>
          <cell r="K205" t="str">
            <v>FUNDAÇÕES ESTRUTURA II E PERMUTADORES - CINTAS - ARMADURAS - FL. 1 DE 3</v>
          </cell>
          <cell r="N205">
            <v>20</v>
          </cell>
          <cell r="O205">
            <v>20</v>
          </cell>
        </row>
        <row r="206">
          <cell r="A206">
            <v>6</v>
          </cell>
          <cell r="B206" t="str">
            <v xml:space="preserve"> 1.1.2.1.2.2  </v>
          </cell>
          <cell r="C206" t="str">
            <v xml:space="preserve"> PLANEJAMENTO  </v>
          </cell>
          <cell r="D206" t="str">
            <v>CIVIL</v>
          </cell>
          <cell r="E206" t="str">
            <v>1.1.2.1.3.5</v>
          </cell>
          <cell r="F206" t="str">
            <v>1.1.2.1.3.5.1</v>
          </cell>
          <cell r="H206">
            <v>0</v>
          </cell>
          <cell r="I206">
            <v>0</v>
          </cell>
          <cell r="J206" t="str">
            <v/>
          </cell>
          <cell r="K206" t="str">
            <v/>
          </cell>
          <cell r="L206" t="str">
            <v/>
          </cell>
          <cell r="M206" t="str">
            <v/>
          </cell>
          <cell r="N206" t="str">
            <v/>
          </cell>
          <cell r="O206">
            <v>40</v>
          </cell>
        </row>
        <row r="207">
          <cell r="B207" t="str">
            <v>1.1.2.1.2.2.1</v>
          </cell>
          <cell r="C207" t="str">
            <v>ORGANIZAÇÃO, RESPONSABILIDADE, AUTORIDADE E RECURSOS</v>
          </cell>
          <cell r="D207" t="str">
            <v>CIVIL</v>
          </cell>
          <cell r="E207" t="str">
            <v>1.1.2.1.3.5</v>
          </cell>
          <cell r="F207" t="str">
            <v>1.1.2.1.3.5.1</v>
          </cell>
          <cell r="H207">
            <v>0</v>
          </cell>
          <cell r="I207">
            <v>0</v>
          </cell>
          <cell r="K207" t="str">
            <v>FUNDAÇÕES ESTRUTURA II E PERMUTADORES - CINTAS - ARMADURAS - FL. 3 DE 3</v>
          </cell>
          <cell r="N207">
            <v>20</v>
          </cell>
          <cell r="O207">
            <v>25</v>
          </cell>
        </row>
        <row r="208">
          <cell r="B208" t="str">
            <v>1.1.2.1.2.2.1.1</v>
          </cell>
          <cell r="C208" t="str">
            <v>ORGANOGRAMAS</v>
          </cell>
          <cell r="D208" t="str">
            <v>CIVIL</v>
          </cell>
          <cell r="E208">
            <v>0.15</v>
          </cell>
          <cell r="F208">
            <v>1</v>
          </cell>
          <cell r="H208">
            <v>0</v>
          </cell>
          <cell r="I208">
            <v>0</v>
          </cell>
          <cell r="K208" t="str">
            <v>FUNDAÇÕES ESTRUTURA II E PERMUTADORES - LAJES E BASES - ARMADURAS - FL. 1 DE 2</v>
          </cell>
          <cell r="N208">
            <v>20</v>
          </cell>
          <cell r="O208">
            <v>20</v>
          </cell>
        </row>
        <row r="209">
          <cell r="B209" t="str">
            <v>1.1.2.1.2.2.1.2</v>
          </cell>
          <cell r="C209" t="str">
            <v>CURRÍCULOS</v>
          </cell>
          <cell r="D209" t="str">
            <v>CIVIL</v>
          </cell>
          <cell r="E209">
            <v>0.15</v>
          </cell>
          <cell r="F209">
            <v>1</v>
          </cell>
          <cell r="H209">
            <v>0</v>
          </cell>
          <cell r="I209">
            <v>0</v>
          </cell>
          <cell r="K209" t="str">
            <v>FUNDAÇÕES ESTRUTURA II E PERMUTADORES - LAJES E BASES - ARMADURAS - FL. 2 DE 2</v>
          </cell>
          <cell r="N209">
            <v>20</v>
          </cell>
          <cell r="O209">
            <v>20</v>
          </cell>
        </row>
        <row r="210">
          <cell r="B210" t="str">
            <v>1.1.2.1.2.2.2</v>
          </cell>
          <cell r="C210" t="str">
            <v>RECURSOS</v>
          </cell>
          <cell r="D210" t="str">
            <v>CIVIL</v>
          </cell>
          <cell r="E210" t="str">
            <v>1.1.2.1.3.5</v>
          </cell>
          <cell r="F210" t="str">
            <v>1.1.2.1.3.5.1</v>
          </cell>
          <cell r="H210">
            <v>0</v>
          </cell>
          <cell r="I210">
            <v>0</v>
          </cell>
        </row>
        <row r="211">
          <cell r="B211" t="str">
            <v>1.1.2.1.2.2.2.1</v>
          </cell>
          <cell r="C211" t="str">
            <v>HISTOGRAMA DE MÃO DE OBRA</v>
          </cell>
          <cell r="D211" t="str">
            <v>CIVIL</v>
          </cell>
          <cell r="E211">
            <v>0.3</v>
          </cell>
          <cell r="F211">
            <v>1</v>
          </cell>
          <cell r="H211">
            <v>0</v>
          </cell>
          <cell r="I211">
            <v>0</v>
          </cell>
          <cell r="K211" t="str">
            <v>FUNDAÇÕES PIPE-RACK E BOMBAS - FORMAS - FL. 1 DE 2</v>
          </cell>
          <cell r="N211">
            <v>20</v>
          </cell>
          <cell r="O211">
            <v>25</v>
          </cell>
        </row>
        <row r="212">
          <cell r="B212" t="str">
            <v>1.1.2.1.2.2.3</v>
          </cell>
          <cell r="C212" t="str">
            <v>PROCEDIMENTO DE PLANEJAMENTO DE PROJETO</v>
          </cell>
          <cell r="D212" t="str">
            <v>CIVIL</v>
          </cell>
          <cell r="E212" t="str">
            <v>1.1.2.1.3.5</v>
          </cell>
          <cell r="F212" t="str">
            <v>1.1.2.1.3.5.1</v>
          </cell>
          <cell r="H212">
            <v>0</v>
          </cell>
          <cell r="I212">
            <v>0</v>
          </cell>
          <cell r="K212" t="str">
            <v>FUNDAÇÕES PIPE-RACK E BOMBAS - FORMAS - FL. 2 DE 2</v>
          </cell>
          <cell r="N212">
            <v>20</v>
          </cell>
          <cell r="O212">
            <v>25</v>
          </cell>
        </row>
        <row r="213">
          <cell r="B213" t="str">
            <v>1.1.2.1.2.2.3.1</v>
          </cell>
          <cell r="C213" t="str">
            <v>EAP DETALHADA</v>
          </cell>
          <cell r="D213" t="str">
            <v>CIVIL</v>
          </cell>
          <cell r="E213">
            <v>0.26999999999999996</v>
          </cell>
          <cell r="F213">
            <v>1</v>
          </cell>
          <cell r="H213">
            <v>0</v>
          </cell>
          <cell r="I213">
            <v>0</v>
          </cell>
          <cell r="K213" t="str">
            <v>FUNDAÇÕES PIPE-RACK E BOMBAS - BLOCOS E CINTAS - ARMADURAS</v>
          </cell>
          <cell r="N213">
            <v>20</v>
          </cell>
          <cell r="O213">
            <v>25</v>
          </cell>
        </row>
        <row r="214">
          <cell r="B214" t="str">
            <v>1.1.2.1.2.2.3.2</v>
          </cell>
          <cell r="C214" t="str">
            <v>LISTA DE DOCUMENTOS DA U-2316 - UHDS</v>
          </cell>
          <cell r="D214" t="str">
            <v>CIVIL</v>
          </cell>
          <cell r="E214">
            <v>0.36</v>
          </cell>
          <cell r="F214">
            <v>1</v>
          </cell>
          <cell r="H214">
            <v>0</v>
          </cell>
          <cell r="I214">
            <v>0</v>
          </cell>
          <cell r="K214" t="str">
            <v>FUNDAÇÕES PIPE-RACK E BOMBAS - CINTAS - ARMADURAS</v>
          </cell>
          <cell r="N214">
            <v>20</v>
          </cell>
          <cell r="O214">
            <v>25</v>
          </cell>
        </row>
        <row r="215">
          <cell r="B215" t="str">
            <v>1.1.2.1.2.2.3.3</v>
          </cell>
          <cell r="C215" t="str">
            <v>CRONOGRAMA DE EXECUÇÃO FÍSICA DETALHADO</v>
          </cell>
          <cell r="D215" t="str">
            <v>CIVIL</v>
          </cell>
          <cell r="E215">
            <v>0.36</v>
          </cell>
          <cell r="F215">
            <v>1</v>
          </cell>
          <cell r="H215">
            <v>0</v>
          </cell>
          <cell r="I215">
            <v>0</v>
          </cell>
          <cell r="K215" t="str">
            <v>FUNDAÇÕES PIPE-RACK E BOMBAS - LAJES E BASES - ARMADURAS</v>
          </cell>
          <cell r="N215">
            <v>20</v>
          </cell>
          <cell r="O215">
            <v>25</v>
          </cell>
        </row>
        <row r="216">
          <cell r="B216" t="str">
            <v>1.1.2.1.2.2.3.4</v>
          </cell>
          <cell r="C216" t="str">
            <v>CURVA DE EXECUÇÃO FÍSICA</v>
          </cell>
          <cell r="D216" t="str">
            <v>CIVIL</v>
          </cell>
          <cell r="E216">
            <v>0.18</v>
          </cell>
          <cell r="F216">
            <v>1</v>
          </cell>
          <cell r="H216">
            <v>0</v>
          </cell>
          <cell r="I216">
            <v>0</v>
          </cell>
        </row>
        <row r="217">
          <cell r="B217" t="str">
            <v>1.1.2.1.2.2.3.5</v>
          </cell>
          <cell r="C217" t="str">
            <v>CRONOGRAMA DE EXECUÇÃO FÍSICA-FINANCEIRO DETALHADO</v>
          </cell>
          <cell r="D217" t="str">
            <v>CIVIL</v>
          </cell>
          <cell r="E217">
            <v>0.18</v>
          </cell>
          <cell r="F217">
            <v>1</v>
          </cell>
          <cell r="H217">
            <v>0</v>
          </cell>
          <cell r="I217">
            <v>0</v>
          </cell>
          <cell r="K217" t="str">
            <v>FUNDAÇÕES PIPE-RACK, ESTRUTURA IV E BASES EQTOS. - PLANTA E DETALHES - FORMAS</v>
          </cell>
          <cell r="N217">
            <v>20</v>
          </cell>
          <cell r="O217">
            <v>20</v>
          </cell>
        </row>
        <row r="218">
          <cell r="B218" t="str">
            <v>1.1.2.1.2.2.3.6</v>
          </cell>
          <cell r="C218" t="str">
            <v>CURVA DE EXECUÇÃO FÍSICA-FINANCEIRA</v>
          </cell>
          <cell r="D218" t="str">
            <v>CIVIL</v>
          </cell>
          <cell r="E218">
            <v>0.18</v>
          </cell>
          <cell r="F218">
            <v>1</v>
          </cell>
          <cell r="H218">
            <v>0</v>
          </cell>
          <cell r="I218">
            <v>0</v>
          </cell>
          <cell r="K218" t="str">
            <v>FUNDAÇÕES PIPE-RACK, ESTRUTURA IV E BASES EQTOS.-  CORTES E DETALHES- FORMAS FL.1 DE 2</v>
          </cell>
          <cell r="N218">
            <v>20</v>
          </cell>
          <cell r="O218">
            <v>20</v>
          </cell>
        </row>
        <row r="219">
          <cell r="B219" t="str">
            <v>1.1.2.1.2.2.3.7</v>
          </cell>
          <cell r="C219" t="str">
            <v>PROCEDIMENTO DE MEDIÇÃO DE SERVIÇOS</v>
          </cell>
          <cell r="D219" t="str">
            <v>CIVIL</v>
          </cell>
          <cell r="E219">
            <v>0.26999999999999996</v>
          </cell>
          <cell r="F219">
            <v>1</v>
          </cell>
          <cell r="H219">
            <v>0</v>
          </cell>
          <cell r="I219">
            <v>0</v>
          </cell>
          <cell r="K219" t="str">
            <v>FUNDAÇÕES PIPE-RACK, ESTRUTURA IV E BASES EQTOS. -  CORTES E DETALHES- FORMAS FL.2 DE 2</v>
          </cell>
          <cell r="N219">
            <v>20</v>
          </cell>
          <cell r="O219">
            <v>20</v>
          </cell>
        </row>
        <row r="220">
          <cell r="B220" t="str">
            <v>1.1.2.1.2.2.4</v>
          </cell>
          <cell r="C220" t="str">
            <v>PROCEDIMENTOS DE QSMS</v>
          </cell>
          <cell r="D220" t="str">
            <v>CIVIL</v>
          </cell>
          <cell r="E220" t="str">
            <v>1.1.2.1.3.5</v>
          </cell>
          <cell r="F220" t="str">
            <v>1.1.2.1.3.5.1</v>
          </cell>
          <cell r="H220">
            <v>0</v>
          </cell>
          <cell r="I220">
            <v>0</v>
          </cell>
          <cell r="K220" t="str">
            <v>FUNDAÇÕES PIPE-RACK, ESTRUTURA IV E BASES EQTOS.-  DETALHES DAS BASES - FORMAS</v>
          </cell>
          <cell r="N220">
            <v>20</v>
          </cell>
          <cell r="O220">
            <v>20</v>
          </cell>
        </row>
        <row r="221">
          <cell r="B221" t="str">
            <v>1.1.2.1.2.2.4.1</v>
          </cell>
          <cell r="C221" t="str">
            <v>MANUAL DA QUALIDADE DE PROJETO DE PRÉ-DETALHAMENTO</v>
          </cell>
          <cell r="D221" t="str">
            <v>CIVIL</v>
          </cell>
          <cell r="E221">
            <v>0.42</v>
          </cell>
          <cell r="F221">
            <v>1</v>
          </cell>
          <cell r="H221">
            <v>0</v>
          </cell>
          <cell r="I221">
            <v>0</v>
          </cell>
          <cell r="K221" t="str">
            <v>FUNDAÇÕES PIPE-RACK, ESTRUTURA IV E BASES EQTOS.-  BLOCOS - ARMADURAS</v>
          </cell>
          <cell r="N221">
            <v>20</v>
          </cell>
          <cell r="O221">
            <v>20</v>
          </cell>
        </row>
        <row r="222">
          <cell r="B222" t="str">
            <v>1.1.2.1.2.2.4.2</v>
          </cell>
          <cell r="C222" t="str">
            <v>PLANO DA QUALIDADE</v>
          </cell>
          <cell r="D222" t="str">
            <v>CIVIL</v>
          </cell>
          <cell r="E222">
            <v>0.18</v>
          </cell>
          <cell r="F222">
            <v>1</v>
          </cell>
          <cell r="H222">
            <v>0</v>
          </cell>
          <cell r="I222">
            <v>0</v>
          </cell>
          <cell r="K222" t="str">
            <v>FUNDAÇÕES PIPE-RACK, ESTRUTURA IV E BASES EQTOS. -  LAJES - ARMADURAS FL. 1 DE 2</v>
          </cell>
          <cell r="N222">
            <v>20</v>
          </cell>
          <cell r="O222">
            <v>20</v>
          </cell>
        </row>
        <row r="223">
          <cell r="A223">
            <v>6</v>
          </cell>
          <cell r="B223" t="str">
            <v xml:space="preserve">1.1.2.1.2.3  </v>
          </cell>
          <cell r="C223" t="str">
            <v xml:space="preserve"> MANUTENÇÃO DAS EQUIPES  </v>
          </cell>
          <cell r="D223" t="str">
            <v>CIVIL</v>
          </cell>
          <cell r="E223" t="str">
            <v>1.1.2.1.3.5</v>
          </cell>
          <cell r="F223" t="str">
            <v>1.1.2.1.3.5.1</v>
          </cell>
          <cell r="H223">
            <v>0</v>
          </cell>
          <cell r="I223">
            <v>0</v>
          </cell>
          <cell r="J223" t="str">
            <v/>
          </cell>
          <cell r="K223" t="str">
            <v/>
          </cell>
          <cell r="L223" t="str">
            <v/>
          </cell>
          <cell r="M223" t="str">
            <v/>
          </cell>
          <cell r="N223" t="str">
            <v/>
          </cell>
          <cell r="O223">
            <v>50</v>
          </cell>
        </row>
        <row r="224">
          <cell r="B224" t="str">
            <v>1.1.2.1.2.3.1</v>
          </cell>
          <cell r="C224" t="str">
            <v>MANUTENÇÃO DA EQUIPE NO ESCRITÓRIO SEDE DA CONTRATADA</v>
          </cell>
          <cell r="D224" t="str">
            <v>CIVIL</v>
          </cell>
          <cell r="E224">
            <v>0</v>
          </cell>
          <cell r="F224">
            <v>1</v>
          </cell>
          <cell r="H224">
            <v>0</v>
          </cell>
          <cell r="I224">
            <v>0</v>
          </cell>
          <cell r="K224" t="str">
            <v>FUNDAÇÕES PIPE-RACK, ESTRUTURA IV E BASES EQTOS. -  BASES - ARMADURAS FL. 1 DE 2</v>
          </cell>
          <cell r="N224">
            <v>20</v>
          </cell>
          <cell r="O224">
            <v>20</v>
          </cell>
        </row>
        <row r="225">
          <cell r="B225" t="str">
            <v>1.1.2.1.2.3.2</v>
          </cell>
          <cell r="C225" t="str">
            <v>MANUTENÇÃO DA EQUIPE MÍNIMA LOTADA NA UM-REPAR</v>
          </cell>
          <cell r="D225" t="str">
            <v>CIVIL</v>
          </cell>
          <cell r="E225">
            <v>0</v>
          </cell>
          <cell r="F225">
            <v>1</v>
          </cell>
          <cell r="H225">
            <v>0</v>
          </cell>
          <cell r="I225">
            <v>0</v>
          </cell>
          <cell r="K225" t="str">
            <v>FUNDAÇÕES PIPE-RACK, ESTRUTURA IV E BASES EQTOS.-  BASES - ARMADURAS FL. 2 DE 2</v>
          </cell>
          <cell r="N225">
            <v>20</v>
          </cell>
          <cell r="O225">
            <v>20</v>
          </cell>
        </row>
        <row r="226">
          <cell r="A226">
            <v>5</v>
          </cell>
          <cell r="B226" t="str">
            <v xml:space="preserve"> 1.1.2.1.3  </v>
          </cell>
          <cell r="C226" t="str">
            <v xml:space="preserve"> DESMOBILIZAÇÃO  </v>
          </cell>
          <cell r="D226" t="str">
            <v>CIVIL</v>
          </cell>
          <cell r="E226">
            <v>2</v>
          </cell>
          <cell r="F226">
            <v>1</v>
          </cell>
          <cell r="H226">
            <v>0</v>
          </cell>
          <cell r="I226">
            <v>0</v>
          </cell>
          <cell r="J226" t="str">
            <v/>
          </cell>
          <cell r="K226" t="str">
            <v/>
          </cell>
          <cell r="L226" t="str">
            <v/>
          </cell>
          <cell r="M226" t="str">
            <v/>
          </cell>
          <cell r="N226">
            <v>20</v>
          </cell>
          <cell r="O226" t="str">
            <v/>
          </cell>
        </row>
        <row r="227">
          <cell r="A227">
            <v>4</v>
          </cell>
          <cell r="B227" t="str">
            <v xml:space="preserve"> 1.1.2.2  </v>
          </cell>
          <cell r="C227" t="str">
            <v xml:space="preserve"> INFRA-ESTRUTURA  </v>
          </cell>
          <cell r="D227" t="str">
            <v>CIVIL</v>
          </cell>
          <cell r="E227" t="str">
            <v>1.1.2.1.3.5</v>
          </cell>
          <cell r="F227" t="str">
            <v>1.1.2.1.3.5.1</v>
          </cell>
          <cell r="H227">
            <v>0</v>
          </cell>
          <cell r="I227">
            <v>0</v>
          </cell>
          <cell r="J227" t="str">
            <v/>
          </cell>
          <cell r="K227" t="str">
            <v/>
          </cell>
          <cell r="L227" t="str">
            <v/>
          </cell>
          <cell r="M227">
            <v>8</v>
          </cell>
          <cell r="N227" t="str">
            <v/>
          </cell>
          <cell r="O227" t="str">
            <v/>
          </cell>
        </row>
        <row r="228">
          <cell r="A228">
            <v>5</v>
          </cell>
          <cell r="B228" t="str">
            <v xml:space="preserve"> 1.1.2.2.1  </v>
          </cell>
          <cell r="C228" t="str">
            <v xml:space="preserve"> ESCRITÓRIO DA CONTRATADA NA UN-REPAR  </v>
          </cell>
          <cell r="D228" t="str">
            <v>CIVIL</v>
          </cell>
          <cell r="E228" t="str">
            <v>1.1.2.1.3.5</v>
          </cell>
          <cell r="F228" t="str">
            <v>1.1.2.1.3.5.1</v>
          </cell>
          <cell r="H228">
            <v>0</v>
          </cell>
          <cell r="I228">
            <v>0</v>
          </cell>
          <cell r="J228" t="str">
            <v/>
          </cell>
          <cell r="K228" t="str">
            <v/>
          </cell>
          <cell r="L228" t="str">
            <v/>
          </cell>
          <cell r="M228" t="str">
            <v/>
          </cell>
          <cell r="N228">
            <v>100</v>
          </cell>
          <cell r="O228" t="str">
            <v/>
          </cell>
        </row>
        <row r="229">
          <cell r="B229" t="str">
            <v>1.1.2.2.1.1</v>
          </cell>
          <cell r="C229" t="str">
            <v xml:space="preserve">IMPLANTAÇÃO DO ESCRITÓRIO DA CONTRATADA NA UN-REPAR  </v>
          </cell>
          <cell r="D229" t="str">
            <v>CIVIL</v>
          </cell>
          <cell r="E229">
            <v>0.8</v>
          </cell>
          <cell r="F229">
            <v>1</v>
          </cell>
          <cell r="H229">
            <v>0</v>
          </cell>
          <cell r="I229">
            <v>0</v>
          </cell>
          <cell r="K229" t="str">
            <v>FUNDAÇÕES PIPE-RACK, ESTRUTURA IV E BASES EQTOS. -  CINTAS - ARMADURAS FL. 4 DE 5</v>
          </cell>
          <cell r="N229">
            <v>20</v>
          </cell>
          <cell r="O229">
            <v>10</v>
          </cell>
        </row>
        <row r="230">
          <cell r="B230" t="str">
            <v>1.1.2.2.1.2</v>
          </cell>
          <cell r="C230" t="str">
            <v xml:space="preserve">MANUTENÇÃO ESCRITÓRIO DA CONTRATADA NA UN-REPAR  </v>
          </cell>
          <cell r="D230" t="str">
            <v>CIVIL</v>
          </cell>
          <cell r="E230">
            <v>7.2000000000000011</v>
          </cell>
          <cell r="F230">
            <v>1</v>
          </cell>
          <cell r="H230">
            <v>0</v>
          </cell>
          <cell r="I230">
            <v>0</v>
          </cell>
          <cell r="K230" t="str">
            <v>FUNDAÇÕES PIPE-RACK, ESTRUTURA IV E BASES EQTOS.-  CINTAS - ARMADURAS FL. 5 DE 5</v>
          </cell>
          <cell r="N230">
            <v>20</v>
          </cell>
          <cell r="O230">
            <v>90</v>
          </cell>
        </row>
        <row r="231">
          <cell r="C231">
            <v>2316</v>
          </cell>
          <cell r="D231" t="str">
            <v>CIVIL</v>
          </cell>
          <cell r="E231" t="str">
            <v>1.1.2.1.3.5</v>
          </cell>
          <cell r="F231" t="str">
            <v>1.1.2.1.3.5.1</v>
          </cell>
          <cell r="H231">
            <v>0</v>
          </cell>
          <cell r="I231">
            <v>0</v>
          </cell>
        </row>
        <row r="232">
          <cell r="A232">
            <v>4</v>
          </cell>
          <cell r="B232" t="str">
            <v xml:space="preserve"> 1.1.2.3  </v>
          </cell>
          <cell r="C232" t="str">
            <v xml:space="preserve"> PROJETOS CIVIS E ELETRONICOS  </v>
          </cell>
          <cell r="D232" t="str">
            <v>CIVIL</v>
          </cell>
          <cell r="E232" t="str">
            <v>1.1.2.1.3.5</v>
          </cell>
          <cell r="F232" t="str">
            <v>1.1.2.1.3.5.1</v>
          </cell>
          <cell r="H232">
            <v>0</v>
          </cell>
          <cell r="I232">
            <v>0</v>
          </cell>
          <cell r="J232" t="str">
            <v/>
          </cell>
          <cell r="K232" t="str">
            <v/>
          </cell>
          <cell r="L232" t="str">
            <v/>
          </cell>
          <cell r="M232">
            <v>82</v>
          </cell>
          <cell r="N232" t="str">
            <v/>
          </cell>
          <cell r="O232" t="str">
            <v/>
          </cell>
        </row>
        <row r="233">
          <cell r="A233">
            <v>5</v>
          </cell>
          <cell r="B233" t="str">
            <v xml:space="preserve"> 1.1.2.3.1  </v>
          </cell>
          <cell r="C233" t="str">
            <v xml:space="preserve"> CIVIL  </v>
          </cell>
          <cell r="D233" t="str">
            <v>CIVIL</v>
          </cell>
          <cell r="E233" t="str">
            <v>1.1.2.1.3.5</v>
          </cell>
          <cell r="F233" t="str">
            <v>1.1.2.1.3.5.1</v>
          </cell>
          <cell r="H233">
            <v>0</v>
          </cell>
          <cell r="I233">
            <v>0</v>
          </cell>
          <cell r="J233" t="str">
            <v/>
          </cell>
          <cell r="K233" t="str">
            <v/>
          </cell>
          <cell r="L233" t="str">
            <v/>
          </cell>
          <cell r="M233" t="str">
            <v/>
          </cell>
          <cell r="N233">
            <v>15</v>
          </cell>
          <cell r="O233" t="str">
            <v/>
          </cell>
        </row>
        <row r="234">
          <cell r="A234">
            <v>6</v>
          </cell>
          <cell r="B234" t="str">
            <v xml:space="preserve"> 1.1.2.3.1.1  </v>
          </cell>
          <cell r="C234" t="str">
            <v xml:space="preserve"> ESTRUTURA  </v>
          </cell>
          <cell r="D234" t="str">
            <v>CIVIL</v>
          </cell>
          <cell r="E234" t="str">
            <v>1.1.2.1.3.5</v>
          </cell>
          <cell r="F234" t="str">
            <v>1.1.2.1.3.5.1</v>
          </cell>
          <cell r="H234">
            <v>0</v>
          </cell>
          <cell r="I234">
            <v>0</v>
          </cell>
          <cell r="J234" t="str">
            <v/>
          </cell>
          <cell r="K234" t="str">
            <v/>
          </cell>
          <cell r="L234" t="str">
            <v/>
          </cell>
          <cell r="M234" t="str">
            <v/>
          </cell>
          <cell r="N234" t="str">
            <v/>
          </cell>
          <cell r="O234">
            <v>40</v>
          </cell>
        </row>
        <row r="235">
          <cell r="A235">
            <v>6</v>
          </cell>
          <cell r="B235" t="str">
            <v xml:space="preserve"> 1.1.2.3.1.2  </v>
          </cell>
          <cell r="C235" t="str">
            <v xml:space="preserve"> ARQUITETONICO  </v>
          </cell>
          <cell r="D235" t="str">
            <v>CIVIL</v>
          </cell>
          <cell r="E235" t="str">
            <v>1.1.2.1.3.5</v>
          </cell>
          <cell r="F235" t="str">
            <v>1.1.2.1.3.5.1</v>
          </cell>
          <cell r="H235">
            <v>0</v>
          </cell>
          <cell r="I235">
            <v>0</v>
          </cell>
          <cell r="J235" t="str">
            <v/>
          </cell>
          <cell r="K235" t="str">
            <v/>
          </cell>
          <cell r="L235" t="str">
            <v/>
          </cell>
          <cell r="M235" t="str">
            <v/>
          </cell>
          <cell r="N235" t="str">
            <v/>
          </cell>
          <cell r="O235">
            <v>30</v>
          </cell>
        </row>
        <row r="236">
          <cell r="A236">
            <v>6</v>
          </cell>
          <cell r="B236" t="str">
            <v xml:space="preserve"> 1.1.2.3.1.3  </v>
          </cell>
          <cell r="C236" t="str">
            <v xml:space="preserve"> UNDERGROUD  </v>
          </cell>
          <cell r="D236" t="str">
            <v>CIVIL</v>
          </cell>
          <cell r="E236" t="str">
            <v>1.1.2.1.3.5</v>
          </cell>
          <cell r="F236" t="str">
            <v>1.1.2.1.3.5.1</v>
          </cell>
          <cell r="H236">
            <v>0</v>
          </cell>
          <cell r="I236">
            <v>0</v>
          </cell>
          <cell r="J236" t="str">
            <v/>
          </cell>
          <cell r="K236" t="str">
            <v/>
          </cell>
          <cell r="L236" t="str">
            <v/>
          </cell>
          <cell r="M236" t="str">
            <v/>
          </cell>
          <cell r="N236" t="str">
            <v/>
          </cell>
          <cell r="O236">
            <v>30</v>
          </cell>
        </row>
        <row r="237">
          <cell r="A237">
            <v>5</v>
          </cell>
          <cell r="B237" t="str">
            <v xml:space="preserve"> 1.1.2.3.2  </v>
          </cell>
          <cell r="C237" t="str">
            <v xml:space="preserve"> ELETROMECÂNICOS  </v>
          </cell>
          <cell r="D237" t="str">
            <v>CIVIL</v>
          </cell>
          <cell r="E237" t="str">
            <v>1.1.2.1.3.5</v>
          </cell>
          <cell r="F237" t="str">
            <v>1.1.2.1.3.5.1</v>
          </cell>
          <cell r="H237">
            <v>0</v>
          </cell>
          <cell r="I237">
            <v>0</v>
          </cell>
          <cell r="J237" t="str">
            <v/>
          </cell>
          <cell r="K237" t="str">
            <v/>
          </cell>
          <cell r="L237" t="str">
            <v/>
          </cell>
          <cell r="M237" t="str">
            <v/>
          </cell>
          <cell r="N237">
            <v>78</v>
          </cell>
          <cell r="O237" t="str">
            <v/>
          </cell>
        </row>
        <row r="238">
          <cell r="A238">
            <v>6</v>
          </cell>
          <cell r="B238" t="str">
            <v xml:space="preserve"> 1.1.2.3.2.1  </v>
          </cell>
          <cell r="C238" t="str">
            <v xml:space="preserve"> PROCESSO  </v>
          </cell>
          <cell r="D238" t="str">
            <v>CIVIL</v>
          </cell>
          <cell r="E238" t="str">
            <v>1.1.2.1.3.5</v>
          </cell>
          <cell r="F238" t="str">
            <v>1.1.2.1.3.5.1</v>
          </cell>
          <cell r="H238">
            <v>0</v>
          </cell>
          <cell r="I238">
            <v>0</v>
          </cell>
          <cell r="J238" t="str">
            <v/>
          </cell>
          <cell r="K238" t="str">
            <v/>
          </cell>
          <cell r="L238" t="str">
            <v/>
          </cell>
          <cell r="M238" t="str">
            <v/>
          </cell>
          <cell r="N238" t="str">
            <v/>
          </cell>
          <cell r="O238">
            <v>25</v>
          </cell>
        </row>
        <row r="239">
          <cell r="A239">
            <v>6</v>
          </cell>
          <cell r="B239" t="str">
            <v xml:space="preserve"> 1.1.2.3.2.2  </v>
          </cell>
          <cell r="C239" t="str">
            <v xml:space="preserve"> EQUIPAMENTOS  </v>
          </cell>
          <cell r="D239" t="str">
            <v>CIVIL</v>
          </cell>
          <cell r="E239" t="str">
            <v>1.1.2.1.3.5</v>
          </cell>
          <cell r="F239" t="str">
            <v>1.1.2.1.3.5.1</v>
          </cell>
          <cell r="H239">
            <v>0</v>
          </cell>
          <cell r="I239">
            <v>0</v>
          </cell>
          <cell r="J239" t="str">
            <v/>
          </cell>
          <cell r="K239" t="str">
            <v/>
          </cell>
          <cell r="L239" t="str">
            <v/>
          </cell>
          <cell r="M239" t="str">
            <v/>
          </cell>
          <cell r="N239" t="str">
            <v/>
          </cell>
          <cell r="O239">
            <v>15</v>
          </cell>
        </row>
        <row r="240">
          <cell r="A240">
            <v>6</v>
          </cell>
          <cell r="B240" t="str">
            <v xml:space="preserve"> 1.1.2.3.2.3  </v>
          </cell>
          <cell r="C240" t="str">
            <v xml:space="preserve"> TUBULAÇÃO  </v>
          </cell>
          <cell r="D240" t="str">
            <v>CIVIL</v>
          </cell>
          <cell r="E240" t="str">
            <v>1.1.2.1.3.5</v>
          </cell>
          <cell r="F240" t="str">
            <v>1.1.2.1.3.5.1</v>
          </cell>
          <cell r="H240">
            <v>0</v>
          </cell>
          <cell r="I240">
            <v>0</v>
          </cell>
          <cell r="J240" t="str">
            <v/>
          </cell>
          <cell r="K240" t="str">
            <v/>
          </cell>
          <cell r="L240" t="str">
            <v/>
          </cell>
          <cell r="M240" t="str">
            <v/>
          </cell>
          <cell r="N240" t="str">
            <v/>
          </cell>
          <cell r="O240">
            <v>30</v>
          </cell>
        </row>
        <row r="241">
          <cell r="A241">
            <v>6</v>
          </cell>
          <cell r="B241" t="str">
            <v xml:space="preserve"> 1.1.2.3.2.4  </v>
          </cell>
          <cell r="C241" t="str">
            <v xml:space="preserve"> ELÉTRICA  </v>
          </cell>
          <cell r="D241" t="str">
            <v>CIVIL</v>
          </cell>
          <cell r="E241" t="str">
            <v>1.1.2.1.3.5</v>
          </cell>
          <cell r="F241" t="str">
            <v>1.1.2.1.3.5.1</v>
          </cell>
          <cell r="H241">
            <v>0</v>
          </cell>
          <cell r="I241">
            <v>0</v>
          </cell>
          <cell r="J241" t="str">
            <v/>
          </cell>
          <cell r="K241" t="str">
            <v/>
          </cell>
          <cell r="L241" t="str">
            <v/>
          </cell>
          <cell r="M241" t="str">
            <v/>
          </cell>
          <cell r="N241" t="str">
            <v/>
          </cell>
          <cell r="O241">
            <v>10</v>
          </cell>
        </row>
        <row r="242">
          <cell r="A242">
            <v>6</v>
          </cell>
          <cell r="B242" t="str">
            <v xml:space="preserve"> 1.1.2.3.2.5  </v>
          </cell>
          <cell r="C242" t="str">
            <v xml:space="preserve"> INSTRUMENTAÇÃO  </v>
          </cell>
          <cell r="D242" t="str">
            <v>CIVIL</v>
          </cell>
          <cell r="E242" t="str">
            <v>1.1.2.1.3.5</v>
          </cell>
          <cell r="F242" t="str">
            <v>1.1.2.1.3.5.1</v>
          </cell>
          <cell r="H242">
            <v>0</v>
          </cell>
          <cell r="I242">
            <v>0</v>
          </cell>
          <cell r="J242" t="str">
            <v/>
          </cell>
          <cell r="K242" t="str">
            <v/>
          </cell>
          <cell r="L242" t="str">
            <v/>
          </cell>
          <cell r="M242" t="str">
            <v/>
          </cell>
          <cell r="N242" t="str">
            <v/>
          </cell>
          <cell r="O242">
            <v>20</v>
          </cell>
        </row>
        <row r="243">
          <cell r="A243">
            <v>5</v>
          </cell>
          <cell r="B243" t="str">
            <v xml:space="preserve"> 1.1.2.3.3  </v>
          </cell>
          <cell r="C243" t="str">
            <v xml:space="preserve"> LIVRO DE PROJETO DE PRÉ DETALHAMENTO  </v>
          </cell>
          <cell r="D243" t="str">
            <v>CIVIL</v>
          </cell>
          <cell r="E243" t="str">
            <v>1.1.2.1.3.5</v>
          </cell>
          <cell r="F243" t="str">
            <v>1.1.2.1.3.5.1</v>
          </cell>
          <cell r="H243">
            <v>0</v>
          </cell>
          <cell r="I243">
            <v>0</v>
          </cell>
          <cell r="J243" t="str">
            <v/>
          </cell>
          <cell r="K243" t="str">
            <v/>
          </cell>
          <cell r="L243" t="str">
            <v/>
          </cell>
          <cell r="M243" t="str">
            <v/>
          </cell>
          <cell r="N243">
            <v>2</v>
          </cell>
          <cell r="O243" t="str">
            <v/>
          </cell>
        </row>
        <row r="244">
          <cell r="A244">
            <v>5</v>
          </cell>
          <cell r="B244" t="str">
            <v xml:space="preserve"> 1.1.2.3.4  </v>
          </cell>
          <cell r="C244" t="str">
            <v xml:space="preserve"> MAQUETE ELETRONICA  </v>
          </cell>
          <cell r="D244" t="str">
            <v>CIVIL</v>
          </cell>
          <cell r="E244" t="str">
            <v>1.1.2.1.3.5</v>
          </cell>
          <cell r="F244" t="str">
            <v>1.1.2.1.3.5.1</v>
          </cell>
          <cell r="H244">
            <v>0</v>
          </cell>
          <cell r="I244">
            <v>0</v>
          </cell>
          <cell r="J244" t="str">
            <v/>
          </cell>
          <cell r="K244" t="str">
            <v/>
          </cell>
          <cell r="L244" t="str">
            <v/>
          </cell>
          <cell r="M244" t="str">
            <v/>
          </cell>
          <cell r="N244">
            <v>5</v>
          </cell>
          <cell r="O244" t="str">
            <v/>
          </cell>
        </row>
        <row r="245">
          <cell r="C245" t="str">
            <v xml:space="preserve">SUB-TOTAL - UNIDADE 2315 HDT DE NAFTA DE COQUE  </v>
          </cell>
          <cell r="D245" t="str">
            <v>CIVIL</v>
          </cell>
          <cell r="E245" t="str">
            <v>1.1.2.1.3.5</v>
          </cell>
          <cell r="F245" t="str">
            <v>1.1.2.1.3.5.1</v>
          </cell>
          <cell r="H245">
            <v>0</v>
          </cell>
          <cell r="I245">
            <v>0</v>
          </cell>
          <cell r="K245" t="str">
            <v>FUNDAÇÕES PIPE-RACK, ESTRUTURA III / V E BASES EQTOS.-   CINTAS - ARMADURAS FL. 5 DE 5</v>
          </cell>
          <cell r="N245">
            <v>20</v>
          </cell>
          <cell r="O245">
            <v>20</v>
          </cell>
        </row>
        <row r="246">
          <cell r="C246">
            <v>2316</v>
          </cell>
          <cell r="D246" t="str">
            <v>CIVIL</v>
          </cell>
          <cell r="E246" t="str">
            <v>1.1.2.1.3.5</v>
          </cell>
          <cell r="F246" t="str">
            <v>1.1.2.1.3.5.1</v>
          </cell>
          <cell r="H246">
            <v>0</v>
          </cell>
          <cell r="I246">
            <v>0</v>
          </cell>
          <cell r="K246" t="str">
            <v>FUNDAÇÕES PIPE-RACK, ESTRUTURA III / V E BASES EQTOS.-  BASES -ARMADURAS FL. 1 DE 2</v>
          </cell>
          <cell r="N246">
            <v>20</v>
          </cell>
          <cell r="O246">
            <v>20</v>
          </cell>
        </row>
        <row r="247">
          <cell r="A247">
            <v>3</v>
          </cell>
          <cell r="B247" t="str">
            <v>1.1.3</v>
          </cell>
          <cell r="C247" t="str">
            <v xml:space="preserve">UNIDADE 3111 FRACIONADORA DE NAFTA  </v>
          </cell>
          <cell r="D247" t="str">
            <v>CIVIL</v>
          </cell>
          <cell r="E247" t="str">
            <v>1.1.2.1.3.5</v>
          </cell>
          <cell r="F247" t="str">
            <v>1.1.2.1.3.5.1</v>
          </cell>
          <cell r="H247">
            <v>0</v>
          </cell>
          <cell r="I247">
            <v>0</v>
          </cell>
          <cell r="J247" t="str">
            <v/>
          </cell>
          <cell r="K247" t="str">
            <v/>
          </cell>
          <cell r="L247">
            <v>10</v>
          </cell>
          <cell r="M247" t="str">
            <v/>
          </cell>
          <cell r="N247" t="str">
            <v/>
          </cell>
          <cell r="O247" t="str">
            <v/>
          </cell>
        </row>
        <row r="248">
          <cell r="A248">
            <v>4</v>
          </cell>
          <cell r="B248" t="str">
            <v xml:space="preserve"> 1.1.3.1  </v>
          </cell>
          <cell r="C248" t="str">
            <v xml:space="preserve"> MOBILIZAÇÃO  </v>
          </cell>
          <cell r="D248" t="str">
            <v>CIVIL</v>
          </cell>
          <cell r="E248" t="str">
            <v>1.1.2.1.3.5</v>
          </cell>
          <cell r="F248" t="str">
            <v>1.1.2.1.3.5.1</v>
          </cell>
          <cell r="H248">
            <v>0</v>
          </cell>
          <cell r="I248">
            <v>0</v>
          </cell>
          <cell r="J248" t="str">
            <v/>
          </cell>
          <cell r="K248" t="str">
            <v/>
          </cell>
          <cell r="L248" t="str">
            <v/>
          </cell>
          <cell r="M248">
            <v>10</v>
          </cell>
          <cell r="N248" t="str">
            <v/>
          </cell>
          <cell r="O248" t="str">
            <v/>
          </cell>
        </row>
        <row r="249">
          <cell r="A249">
            <v>5</v>
          </cell>
          <cell r="B249" t="str">
            <v xml:space="preserve"> 1.1.3.1.1  </v>
          </cell>
          <cell r="C249" t="str">
            <v xml:space="preserve"> KICK OFF MEETING  </v>
          </cell>
          <cell r="D249" t="str">
            <v>CIVIL</v>
          </cell>
          <cell r="E249">
            <v>0.5</v>
          </cell>
          <cell r="F249">
            <v>1</v>
          </cell>
          <cell r="H249">
            <v>0</v>
          </cell>
          <cell r="I249">
            <v>0</v>
          </cell>
          <cell r="J249" t="str">
            <v/>
          </cell>
          <cell r="K249" t="str">
            <v/>
          </cell>
          <cell r="L249" t="str">
            <v/>
          </cell>
          <cell r="M249" t="str">
            <v/>
          </cell>
          <cell r="N249">
            <v>5</v>
          </cell>
          <cell r="O249" t="str">
            <v/>
          </cell>
        </row>
        <row r="250">
          <cell r="A250">
            <v>5</v>
          </cell>
          <cell r="B250" t="str">
            <v xml:space="preserve"> 1.1.3.1.2  </v>
          </cell>
          <cell r="C250" t="str">
            <v xml:space="preserve"> MOBILIZAÇÃO, PLANEJAMENTO. MANUTENÇÃO  </v>
          </cell>
          <cell r="D250" t="str">
            <v>CIVIL</v>
          </cell>
          <cell r="E250" t="str">
            <v>1.1.2.1.3.5</v>
          </cell>
          <cell r="F250" t="str">
            <v>1.1.2.1.3.5.1</v>
          </cell>
          <cell r="H250">
            <v>0</v>
          </cell>
          <cell r="I250">
            <v>0</v>
          </cell>
          <cell r="J250" t="str">
            <v/>
          </cell>
          <cell r="K250" t="str">
            <v/>
          </cell>
          <cell r="L250" t="str">
            <v/>
          </cell>
          <cell r="M250" t="str">
            <v/>
          </cell>
          <cell r="N250">
            <v>75</v>
          </cell>
          <cell r="O250" t="str">
            <v/>
          </cell>
        </row>
        <row r="251">
          <cell r="A251">
            <v>6</v>
          </cell>
          <cell r="B251" t="str">
            <v xml:space="preserve"> 1.1.3.1.2.1  </v>
          </cell>
          <cell r="C251" t="str">
            <v xml:space="preserve"> MOBILIZAÇÃO DAS EQUIPES  </v>
          </cell>
          <cell r="D251" t="str">
            <v>CIVIL</v>
          </cell>
          <cell r="E251" t="str">
            <v>1.1.2.1.3.5</v>
          </cell>
          <cell r="F251" t="str">
            <v>1.1.2.1.3.5.1</v>
          </cell>
          <cell r="H251">
            <v>0</v>
          </cell>
          <cell r="I251">
            <v>0</v>
          </cell>
          <cell r="J251" t="str">
            <v/>
          </cell>
          <cell r="K251" t="str">
            <v/>
          </cell>
          <cell r="L251" t="str">
            <v/>
          </cell>
          <cell r="M251" t="str">
            <v/>
          </cell>
          <cell r="N251" t="str">
            <v/>
          </cell>
          <cell r="O251">
            <v>10</v>
          </cell>
        </row>
        <row r="252">
          <cell r="B252" t="str">
            <v>1.1.3.1.2.1.1</v>
          </cell>
          <cell r="C252" t="str">
            <v xml:space="preserve"> MOBILIZAÇÃO DA EQUIPE NO ESCRITÓRIO SEDE DA CONTRATADA</v>
          </cell>
          <cell r="D252" t="str">
            <v>CIVIL</v>
          </cell>
          <cell r="E252">
            <v>3.7500000000000006E-2</v>
          </cell>
          <cell r="F252">
            <v>1</v>
          </cell>
          <cell r="H252">
            <v>0</v>
          </cell>
          <cell r="I252">
            <v>0</v>
          </cell>
          <cell r="K252" t="str">
            <v>BASE DE EQUIPAMENTOS - ESTRUTURAS II - CORTES E DETALHES - FORMAS</v>
          </cell>
          <cell r="N252">
            <v>20</v>
          </cell>
          <cell r="O252">
            <v>20</v>
          </cell>
        </row>
        <row r="253">
          <cell r="B253" t="str">
            <v>1.1.3.1.2.1.2</v>
          </cell>
          <cell r="C253" t="str">
            <v xml:space="preserve"> MOBILIZAÇÃO DA EQUIPE MÍNIMA LOTADA NA UM-REPAR</v>
          </cell>
          <cell r="D253" t="str">
            <v>CIVIL</v>
          </cell>
          <cell r="E253">
            <v>0.71249999999999991</v>
          </cell>
          <cell r="F253">
            <v>1</v>
          </cell>
          <cell r="H253">
            <v>0</v>
          </cell>
          <cell r="I253">
            <v>0</v>
          </cell>
          <cell r="K253" t="str">
            <v>BASE DE EQUIPAMENTOS - ESTRUTURAS II - PILARES FL. 1 DE 2 - FORMAS</v>
          </cell>
          <cell r="N253">
            <v>20</v>
          </cell>
          <cell r="O253">
            <v>20</v>
          </cell>
        </row>
        <row r="254">
          <cell r="A254">
            <v>6</v>
          </cell>
          <cell r="B254" t="str">
            <v xml:space="preserve">1.1.3.1.2.2  </v>
          </cell>
          <cell r="C254" t="str">
            <v xml:space="preserve"> PLANEJAMENTO  </v>
          </cell>
          <cell r="D254" t="str">
            <v>CIVIL</v>
          </cell>
          <cell r="E254" t="str">
            <v>1.1.2.1.3.5</v>
          </cell>
          <cell r="F254" t="str">
            <v>1.1.2.1.3.5.1</v>
          </cell>
          <cell r="H254">
            <v>0</v>
          </cell>
          <cell r="I254">
            <v>0</v>
          </cell>
          <cell r="J254" t="str">
            <v/>
          </cell>
          <cell r="K254" t="str">
            <v/>
          </cell>
          <cell r="L254" t="str">
            <v/>
          </cell>
          <cell r="M254" t="str">
            <v/>
          </cell>
          <cell r="N254" t="str">
            <v/>
          </cell>
          <cell r="O254">
            <v>40</v>
          </cell>
        </row>
        <row r="255">
          <cell r="B255" t="str">
            <v>1.1.3.1.2.2.1</v>
          </cell>
          <cell r="C255" t="str">
            <v>ORGANIZAÇÃO, RESPONSABILIDADE, AUTORIDADE E RECURSOS</v>
          </cell>
          <cell r="D255" t="str">
            <v>CIVIL</v>
          </cell>
          <cell r="E255" t="str">
            <v>1.1.2.1.3.5</v>
          </cell>
          <cell r="F255" t="str">
            <v>1.1.2.1.3.5.1</v>
          </cell>
          <cell r="H255">
            <v>0</v>
          </cell>
          <cell r="I255">
            <v>0</v>
          </cell>
          <cell r="K255" t="str">
            <v>BASE DE EQUIPAMENTOS - ESTRUTURAS II - VIGAS FL. 1 DE 6 - FORMAS</v>
          </cell>
          <cell r="N255">
            <v>20</v>
          </cell>
          <cell r="O255">
            <v>20</v>
          </cell>
        </row>
        <row r="256">
          <cell r="B256" t="str">
            <v>1.1.3.1.2.2.1.1</v>
          </cell>
          <cell r="C256" t="str">
            <v>ORGANOGRAMAS</v>
          </cell>
          <cell r="D256" t="str">
            <v>CIVIL</v>
          </cell>
          <cell r="E256">
            <v>0.15000000000000002</v>
          </cell>
          <cell r="F256">
            <v>1</v>
          </cell>
          <cell r="H256">
            <v>0</v>
          </cell>
          <cell r="I256">
            <v>0</v>
          </cell>
          <cell r="K256" t="str">
            <v>BASE DE EQUIPAMENTOS - ESTRUTURAS II - VIGAS FL. 2 DE 6 - FORMAS</v>
          </cell>
          <cell r="N256">
            <v>20</v>
          </cell>
          <cell r="O256">
            <v>20</v>
          </cell>
        </row>
        <row r="257">
          <cell r="B257" t="str">
            <v>1.1.3.1.2.2.1.2</v>
          </cell>
          <cell r="C257" t="str">
            <v>CURRÍCULOS</v>
          </cell>
          <cell r="D257" t="str">
            <v>CIVIL</v>
          </cell>
          <cell r="E257">
            <v>0.15000000000000002</v>
          </cell>
          <cell r="F257">
            <v>1</v>
          </cell>
          <cell r="H257">
            <v>0</v>
          </cell>
          <cell r="I257">
            <v>0</v>
          </cell>
          <cell r="K257" t="str">
            <v>BASE DE EQUIPAMENTOS - ESTRUTURAS II - VIGAS FL. 3 DE 6 - FORMAS</v>
          </cell>
          <cell r="N257">
            <v>20</v>
          </cell>
          <cell r="O257">
            <v>20</v>
          </cell>
        </row>
        <row r="258">
          <cell r="B258" t="str">
            <v>1.1.3.1.2.2.2</v>
          </cell>
          <cell r="C258" t="str">
            <v>RECURSOS</v>
          </cell>
          <cell r="D258" t="str">
            <v>CIVIL</v>
          </cell>
          <cell r="E258" t="str">
            <v>1.1.2.1.3.5</v>
          </cell>
          <cell r="F258" t="str">
            <v>1.1.2.1.3.5.1</v>
          </cell>
          <cell r="H258">
            <v>0</v>
          </cell>
          <cell r="I258">
            <v>0</v>
          </cell>
          <cell r="K258" t="str">
            <v>BASE DE EQUIPAMENTOS - ESTRUTURAS II - VIGAS FL. 4 DE 6 - FORMAS</v>
          </cell>
          <cell r="N258">
            <v>20</v>
          </cell>
          <cell r="O258">
            <v>20</v>
          </cell>
        </row>
        <row r="259">
          <cell r="B259" t="str">
            <v>1.1.3.1.2.2.2.1</v>
          </cell>
          <cell r="C259" t="str">
            <v>HISTOGRAMA DE MÃO DE OBRA</v>
          </cell>
          <cell r="D259" t="str">
            <v>CIVIL</v>
          </cell>
          <cell r="E259">
            <v>0.30000000000000004</v>
          </cell>
          <cell r="F259">
            <v>1</v>
          </cell>
          <cell r="H259">
            <v>0</v>
          </cell>
          <cell r="I259">
            <v>0</v>
          </cell>
          <cell r="K259" t="str">
            <v>BASE DE EQUIPAMENTOS - ESTRUTURAS II - VIGAS FL. 5 DE 6 - FORMAS</v>
          </cell>
          <cell r="N259">
            <v>20</v>
          </cell>
          <cell r="O259">
            <v>20</v>
          </cell>
        </row>
        <row r="260">
          <cell r="B260" t="str">
            <v>1.1.3.1.2.2.3</v>
          </cell>
          <cell r="C260" t="str">
            <v>PROCEDIMENTO DE PLANEJAMENTO DE PROJETO</v>
          </cell>
          <cell r="D260" t="str">
            <v>CIVIL</v>
          </cell>
          <cell r="E260" t="str">
            <v>1.1.2.1.3.5</v>
          </cell>
          <cell r="F260" t="str">
            <v>1.1.2.1.3.5.1</v>
          </cell>
          <cell r="H260">
            <v>0</v>
          </cell>
          <cell r="I260">
            <v>0</v>
          </cell>
          <cell r="K260" t="str">
            <v>BASE DE EQUIPAMENTOS - ESTRUTURAS II - VIGAS FL. 6 DE 6 - FORMAS</v>
          </cell>
          <cell r="N260">
            <v>20</v>
          </cell>
          <cell r="O260">
            <v>20</v>
          </cell>
        </row>
        <row r="261">
          <cell r="B261" t="str">
            <v>1.1.3.1.2.2.3.1</v>
          </cell>
          <cell r="C261" t="str">
            <v>EAP DETALHADA</v>
          </cell>
          <cell r="D261" t="str">
            <v>CIVIL</v>
          </cell>
          <cell r="E261">
            <v>0.27</v>
          </cell>
          <cell r="F261">
            <v>1</v>
          </cell>
          <cell r="H261">
            <v>0</v>
          </cell>
          <cell r="I261">
            <v>0</v>
          </cell>
          <cell r="K261" t="str">
            <v>BASE DE EQUIPAMENTOS - ESTRUTURAS III - PLANTAS - FORMAS</v>
          </cell>
          <cell r="N261">
            <v>20</v>
          </cell>
          <cell r="O261">
            <v>20</v>
          </cell>
        </row>
        <row r="262">
          <cell r="B262" t="str">
            <v>1.1.3.1.2.2.3.2</v>
          </cell>
          <cell r="C262" t="str">
            <v>LISTA DE DOCUMENTOS DA U-2316 - UHDS</v>
          </cell>
          <cell r="D262" t="str">
            <v>CIVIL</v>
          </cell>
          <cell r="E262">
            <v>0.36000000000000004</v>
          </cell>
          <cell r="F262">
            <v>1</v>
          </cell>
          <cell r="H262">
            <v>0</v>
          </cell>
          <cell r="I262">
            <v>0</v>
          </cell>
          <cell r="K262" t="str">
            <v>BASE DE EQUIPAMENTOS - ESTRUTURAS III - CORTES E DETALHES - FORMAS</v>
          </cell>
          <cell r="N262">
            <v>20</v>
          </cell>
          <cell r="O262">
            <v>20</v>
          </cell>
        </row>
        <row r="263">
          <cell r="B263" t="str">
            <v>1.1.3.1.2.2.3.3</v>
          </cell>
          <cell r="C263" t="str">
            <v>CRONOGRAMA DE EXECUÇÃO FÍSICA DETALHADO</v>
          </cell>
          <cell r="D263" t="str">
            <v>CIVIL</v>
          </cell>
          <cell r="E263">
            <v>0.36000000000000004</v>
          </cell>
          <cell r="F263">
            <v>1</v>
          </cell>
          <cell r="H263">
            <v>0</v>
          </cell>
          <cell r="I263">
            <v>0</v>
          </cell>
          <cell r="K263" t="str">
            <v>BASE DE EQUIPAMENTOS - ESTRUTURAS III - PILARES FL. 1 DE 2 - FORMAS</v>
          </cell>
          <cell r="N263">
            <v>20</v>
          </cell>
          <cell r="O263">
            <v>20</v>
          </cell>
        </row>
        <row r="264">
          <cell r="B264" t="str">
            <v>1.1.3.1.2.2.3.4</v>
          </cell>
          <cell r="C264" t="str">
            <v>CURVA DE EXECUÇÃO FÍSICA</v>
          </cell>
          <cell r="D264" t="str">
            <v>CIVIL</v>
          </cell>
          <cell r="E264">
            <v>0.18000000000000002</v>
          </cell>
          <cell r="F264">
            <v>1</v>
          </cell>
          <cell r="H264">
            <v>0</v>
          </cell>
          <cell r="I264">
            <v>0</v>
          </cell>
          <cell r="K264" t="str">
            <v>BASE DE EQUIPAMENTOS - ESTRUTURAS III - PILARES FL. 2 DE 2 - FORMAS</v>
          </cell>
          <cell r="N264">
            <v>20</v>
          </cell>
          <cell r="O264">
            <v>20</v>
          </cell>
        </row>
        <row r="265">
          <cell r="B265" t="str">
            <v>1.1.3.1.2.2.3.5</v>
          </cell>
          <cell r="C265" t="str">
            <v>CRONOGRAMA DE EXECUÇÃO FÍSICA-FINANCEIRO DETALHADO</v>
          </cell>
          <cell r="D265" t="str">
            <v>CIVIL</v>
          </cell>
          <cell r="E265">
            <v>0.18000000000000002</v>
          </cell>
          <cell r="F265">
            <v>1</v>
          </cell>
          <cell r="H265">
            <v>0</v>
          </cell>
          <cell r="I265">
            <v>0</v>
          </cell>
          <cell r="K265" t="str">
            <v>BASE DE EQUIPAMENTOS - ESTRUTURAS III - VIGAS FL. 1 DE 6 - FORMAS</v>
          </cell>
          <cell r="N265">
            <v>20</v>
          </cell>
          <cell r="O265">
            <v>20</v>
          </cell>
        </row>
        <row r="266">
          <cell r="B266" t="str">
            <v>1.1.3.1.2.2.3.6</v>
          </cell>
          <cell r="C266" t="str">
            <v>CURVA DE EXECUÇÃO FÍSICA-FINANCEIRA</v>
          </cell>
          <cell r="D266" t="str">
            <v>CIVIL</v>
          </cell>
          <cell r="E266">
            <v>0.18000000000000002</v>
          </cell>
          <cell r="F266">
            <v>1</v>
          </cell>
          <cell r="H266">
            <v>0</v>
          </cell>
          <cell r="I266">
            <v>0</v>
          </cell>
          <cell r="K266" t="str">
            <v>BASE DE EQUIPAMENTOS - ESTRUTURAS III - VIGAS FL. 2 DE 6 - FORMAS</v>
          </cell>
          <cell r="N266">
            <v>20</v>
          </cell>
          <cell r="O266">
            <v>20</v>
          </cell>
        </row>
        <row r="267">
          <cell r="B267" t="str">
            <v>1.1.3.1.2.2.3.7</v>
          </cell>
          <cell r="C267" t="str">
            <v>PROCEDIMENTO DE MEDIÇÃO DE SERVIÇOS</v>
          </cell>
          <cell r="D267" t="str">
            <v>CIVIL</v>
          </cell>
          <cell r="E267">
            <v>0.27</v>
          </cell>
          <cell r="F267">
            <v>1</v>
          </cell>
          <cell r="H267">
            <v>0</v>
          </cell>
          <cell r="I267">
            <v>0</v>
          </cell>
          <cell r="K267" t="str">
            <v>BASE DE EQUIPAMENTOS - ESTRUTURAS III - VIGAS FL. 3 DE 6 - FORMAS</v>
          </cell>
          <cell r="N267">
            <v>20</v>
          </cell>
          <cell r="O267">
            <v>20</v>
          </cell>
        </row>
        <row r="268">
          <cell r="B268" t="str">
            <v>1.1.3.1.2.2.4</v>
          </cell>
          <cell r="C268" t="str">
            <v>PROCEDIMENTOS DE QSMS</v>
          </cell>
          <cell r="D268" t="str">
            <v>CIVIL</v>
          </cell>
          <cell r="E268" t="str">
            <v>1.1.2.1.3.5</v>
          </cell>
          <cell r="F268" t="str">
            <v>1.1.2.1.3.5.1</v>
          </cell>
          <cell r="H268">
            <v>0</v>
          </cell>
          <cell r="I268">
            <v>0</v>
          </cell>
          <cell r="K268" t="str">
            <v>BASE DE EQUIPAMENTOS - ESTRUTURAS III - VIGAS FL. 4 DE 6 - FORMAS</v>
          </cell>
          <cell r="N268">
            <v>20</v>
          </cell>
          <cell r="O268">
            <v>20</v>
          </cell>
        </row>
        <row r="269">
          <cell r="B269" t="str">
            <v>1.1.3.1.2.2.4.1</v>
          </cell>
          <cell r="C269" t="str">
            <v>MANUAL DA QUALIDADE DE PROJETO DE PRÉ-DETALHAMENTO</v>
          </cell>
          <cell r="D269" t="str">
            <v>CIVIL</v>
          </cell>
          <cell r="E269">
            <v>0.42000000000000004</v>
          </cell>
          <cell r="F269">
            <v>1</v>
          </cell>
          <cell r="H269">
            <v>0</v>
          </cell>
          <cell r="I269">
            <v>0</v>
          </cell>
          <cell r="K269" t="str">
            <v>BASE DE EQUIPAMENTOS - ESTRUTURAS III - VIGAS FL. 5 DE 6 - FORMAS</v>
          </cell>
          <cell r="N269">
            <v>20</v>
          </cell>
          <cell r="O269">
            <v>20</v>
          </cell>
        </row>
        <row r="270">
          <cell r="B270" t="str">
            <v>1.1.3.1.2.2.4.2</v>
          </cell>
          <cell r="C270" t="str">
            <v>PLANO DA QUALIDADE</v>
          </cell>
          <cell r="D270" t="str">
            <v>CIVIL</v>
          </cell>
          <cell r="E270">
            <v>0.18000000000000002</v>
          </cell>
          <cell r="F270">
            <v>1</v>
          </cell>
          <cell r="H270">
            <v>0</v>
          </cell>
          <cell r="I270">
            <v>0</v>
          </cell>
          <cell r="K270" t="str">
            <v>BASE DE EQUIPAMENTOS - ESTRUTURAS III - VIGAS FL. 6 DE 6 - FORMAS</v>
          </cell>
          <cell r="N270">
            <v>20</v>
          </cell>
          <cell r="O270">
            <v>20</v>
          </cell>
        </row>
        <row r="271">
          <cell r="A271">
            <v>6</v>
          </cell>
          <cell r="B271" t="str">
            <v xml:space="preserve"> 1.1.3.1.2.3  </v>
          </cell>
          <cell r="C271" t="str">
            <v xml:space="preserve"> MANUTENÇÃO DAS EQUIPES  </v>
          </cell>
          <cell r="D271" t="str">
            <v>CIVIL</v>
          </cell>
          <cell r="E271" t="str">
            <v>1.1.2.1.3.5</v>
          </cell>
          <cell r="F271" t="str">
            <v>1.1.2.1.3.5.1</v>
          </cell>
          <cell r="H271">
            <v>0</v>
          </cell>
          <cell r="I271">
            <v>0</v>
          </cell>
          <cell r="J271" t="str">
            <v/>
          </cell>
          <cell r="K271" t="str">
            <v/>
          </cell>
          <cell r="L271" t="str">
            <v/>
          </cell>
          <cell r="M271" t="str">
            <v/>
          </cell>
          <cell r="N271" t="str">
            <v/>
          </cell>
          <cell r="O271">
            <v>50</v>
          </cell>
        </row>
        <row r="272">
          <cell r="B272" t="str">
            <v xml:space="preserve"> 1.1.3.1.2.3.1</v>
          </cell>
          <cell r="C272" t="str">
            <v>MANUTENÇÃO DA EQUIPE NO ESCRITÓRIO SEDE DA CONTRATADA</v>
          </cell>
          <cell r="D272" t="str">
            <v>CIVIL</v>
          </cell>
          <cell r="E272">
            <v>0</v>
          </cell>
          <cell r="F272">
            <v>1</v>
          </cell>
          <cell r="H272">
            <v>0</v>
          </cell>
          <cell r="I272">
            <v>0</v>
          </cell>
          <cell r="K272" t="str">
            <v>BASE DE EQUIPAMENTOS - ESTRUTURAS IV - PILARES - FORMAS</v>
          </cell>
          <cell r="N272">
            <v>20</v>
          </cell>
          <cell r="O272">
            <v>20</v>
          </cell>
        </row>
        <row r="273">
          <cell r="B273" t="str">
            <v xml:space="preserve"> 1.1.3.1.2.3.2</v>
          </cell>
          <cell r="C273" t="str">
            <v>MANUTENÇÃO DA EQUIPE MÍNIMA LOTADA NA UM-REPAR</v>
          </cell>
          <cell r="D273" t="str">
            <v>CIVIL</v>
          </cell>
          <cell r="E273">
            <v>0</v>
          </cell>
          <cell r="F273">
            <v>1</v>
          </cell>
          <cell r="H273">
            <v>0</v>
          </cell>
          <cell r="I273">
            <v>0</v>
          </cell>
          <cell r="K273" t="str">
            <v>BASE DE EQUIPAMENTOS - ESTRUTURAS IV - VIGAS - FORMAS</v>
          </cell>
          <cell r="N273">
            <v>20</v>
          </cell>
          <cell r="O273">
            <v>20</v>
          </cell>
        </row>
        <row r="274">
          <cell r="A274">
            <v>5</v>
          </cell>
          <cell r="B274" t="str">
            <v xml:space="preserve"> 1.1.3.1.3  </v>
          </cell>
          <cell r="C274" t="str">
            <v xml:space="preserve"> DESMOBILIZAÇÃO  </v>
          </cell>
          <cell r="D274" t="str">
            <v>CIVIL</v>
          </cell>
          <cell r="E274">
            <v>2</v>
          </cell>
          <cell r="F274">
            <v>1</v>
          </cell>
          <cell r="H274">
            <v>0</v>
          </cell>
          <cell r="I274">
            <v>0</v>
          </cell>
          <cell r="J274" t="str">
            <v/>
          </cell>
          <cell r="K274" t="str">
            <v/>
          </cell>
          <cell r="L274" t="str">
            <v/>
          </cell>
          <cell r="M274" t="str">
            <v/>
          </cell>
          <cell r="N274">
            <v>20</v>
          </cell>
          <cell r="O274" t="str">
            <v/>
          </cell>
        </row>
        <row r="275">
          <cell r="A275">
            <v>4</v>
          </cell>
          <cell r="B275" t="str">
            <v xml:space="preserve"> 1.1.3.2  </v>
          </cell>
          <cell r="C275" t="str">
            <v xml:space="preserve"> INFRA-ESTRUTURA  </v>
          </cell>
          <cell r="D275" t="str">
            <v>CIVIL</v>
          </cell>
          <cell r="E275" t="str">
            <v>1.1.2.1.3.5</v>
          </cell>
          <cell r="F275" t="str">
            <v>1.1.2.1.3.5.1</v>
          </cell>
          <cell r="H275">
            <v>0</v>
          </cell>
          <cell r="I275">
            <v>0</v>
          </cell>
          <cell r="J275" t="str">
            <v/>
          </cell>
          <cell r="K275" t="str">
            <v/>
          </cell>
          <cell r="L275" t="str">
            <v/>
          </cell>
          <cell r="M275">
            <v>8</v>
          </cell>
          <cell r="N275" t="str">
            <v/>
          </cell>
          <cell r="O275" t="str">
            <v/>
          </cell>
        </row>
        <row r="276">
          <cell r="A276">
            <v>5</v>
          </cell>
          <cell r="B276" t="str">
            <v xml:space="preserve"> 1.1.3.2.1  </v>
          </cell>
          <cell r="C276" t="str">
            <v xml:space="preserve"> ESCRITÓRIO DA CONTRATADA NA UN-REPAR  </v>
          </cell>
          <cell r="D276" t="str">
            <v>CIVIL</v>
          </cell>
          <cell r="E276" t="str">
            <v>1.1.2.1.3.5</v>
          </cell>
          <cell r="F276" t="str">
            <v>1.1.2.1.3.5.1</v>
          </cell>
          <cell r="H276">
            <v>0</v>
          </cell>
          <cell r="I276">
            <v>0</v>
          </cell>
          <cell r="J276" t="str">
            <v/>
          </cell>
          <cell r="K276" t="str">
            <v/>
          </cell>
          <cell r="L276" t="str">
            <v/>
          </cell>
          <cell r="M276" t="str">
            <v/>
          </cell>
          <cell r="N276">
            <v>100</v>
          </cell>
          <cell r="O276" t="str">
            <v/>
          </cell>
        </row>
        <row r="277">
          <cell r="B277" t="str">
            <v>1.1.3.2.1.1</v>
          </cell>
          <cell r="C277" t="str">
            <v xml:space="preserve">IMPLANTAÇÃO DO ESCRITÓRIO DA CONTRATADA NA UN-REPAR  </v>
          </cell>
          <cell r="D277" t="str">
            <v>CIVIL</v>
          </cell>
          <cell r="E277">
            <v>0</v>
          </cell>
          <cell r="F277">
            <v>1</v>
          </cell>
          <cell r="H277">
            <v>0</v>
          </cell>
          <cell r="I277">
            <v>0</v>
          </cell>
          <cell r="K277" t="str">
            <v xml:space="preserve">PIPE-RACK - PLANTAS EL. 117,200 E 121,200 - FORMAS </v>
          </cell>
          <cell r="N277">
            <v>20</v>
          </cell>
          <cell r="O277">
            <v>10</v>
          </cell>
        </row>
        <row r="278">
          <cell r="B278" t="str">
            <v>1.1.3.2.1.2</v>
          </cell>
          <cell r="C278" t="str">
            <v xml:space="preserve">MANUTENÇÃO ESCRITÓRIO DA CONTRATADA NA UN-REPAR  </v>
          </cell>
          <cell r="D278" t="str">
            <v>CIVIL</v>
          </cell>
          <cell r="E278">
            <v>0</v>
          </cell>
          <cell r="F278">
            <v>1</v>
          </cell>
          <cell r="H278">
            <v>0</v>
          </cell>
          <cell r="I278">
            <v>0</v>
          </cell>
          <cell r="K278" t="str">
            <v>PIPE-RACK - CORTES E DETALHES - FORMAS - FL. 1 DE 2</v>
          </cell>
          <cell r="N278">
            <v>20</v>
          </cell>
          <cell r="O278">
            <v>90</v>
          </cell>
        </row>
        <row r="279">
          <cell r="C279">
            <v>2316</v>
          </cell>
          <cell r="D279" t="str">
            <v>CIVIL</v>
          </cell>
          <cell r="E279" t="str">
            <v>1.1.2.1.3.5</v>
          </cell>
          <cell r="F279" t="str">
            <v>1.1.2.1.3.5.1</v>
          </cell>
          <cell r="H279">
            <v>0</v>
          </cell>
          <cell r="I279">
            <v>0</v>
          </cell>
          <cell r="K279" t="str">
            <v>PIPE-RACK - CORTES E DETALHES - FORMAS - FL. 2 DE 2</v>
          </cell>
          <cell r="N279">
            <v>20</v>
          </cell>
          <cell r="O279">
            <v>25</v>
          </cell>
        </row>
        <row r="280">
          <cell r="A280">
            <v>4</v>
          </cell>
          <cell r="B280" t="str">
            <v xml:space="preserve"> 1.1.3.3  </v>
          </cell>
          <cell r="C280" t="str">
            <v xml:space="preserve"> PROJETOS CIVIS E ELETRONICOS  </v>
          </cell>
          <cell r="D280" t="str">
            <v>CIVIL</v>
          </cell>
          <cell r="E280" t="str">
            <v>1.1.2.1.3.5</v>
          </cell>
          <cell r="F280" t="str">
            <v>1.1.2.1.3.5.1</v>
          </cell>
          <cell r="H280">
            <v>0</v>
          </cell>
          <cell r="I280">
            <v>0</v>
          </cell>
          <cell r="J280" t="str">
            <v/>
          </cell>
          <cell r="K280" t="str">
            <v/>
          </cell>
          <cell r="L280" t="str">
            <v/>
          </cell>
          <cell r="M280">
            <v>82</v>
          </cell>
          <cell r="N280" t="str">
            <v/>
          </cell>
          <cell r="O280" t="str">
            <v/>
          </cell>
        </row>
        <row r="281">
          <cell r="A281">
            <v>5</v>
          </cell>
          <cell r="B281" t="str">
            <v xml:space="preserve"> 1.1.3.3.1  </v>
          </cell>
          <cell r="C281" t="str">
            <v xml:space="preserve"> CIVIL  </v>
          </cell>
          <cell r="D281" t="str">
            <v>CIVIL</v>
          </cell>
          <cell r="E281" t="str">
            <v>1.1.2.1.3.5</v>
          </cell>
          <cell r="F281" t="str">
            <v>1.1.2.1.3.5.1</v>
          </cell>
          <cell r="H281">
            <v>0</v>
          </cell>
          <cell r="I281">
            <v>0</v>
          </cell>
          <cell r="J281" t="str">
            <v/>
          </cell>
          <cell r="K281" t="str">
            <v/>
          </cell>
          <cell r="L281" t="str">
            <v/>
          </cell>
          <cell r="M281" t="str">
            <v/>
          </cell>
          <cell r="N281">
            <v>15</v>
          </cell>
          <cell r="O281" t="str">
            <v/>
          </cell>
        </row>
        <row r="282">
          <cell r="A282">
            <v>6</v>
          </cell>
          <cell r="B282" t="str">
            <v xml:space="preserve"> 1.1.3.3.1.1  </v>
          </cell>
          <cell r="C282" t="str">
            <v xml:space="preserve"> ESTRUTURA  </v>
          </cell>
          <cell r="D282" t="str">
            <v>CIVIL</v>
          </cell>
          <cell r="E282" t="str">
            <v>1.1.2.1.3.5</v>
          </cell>
          <cell r="F282" t="str">
            <v>1.1.2.1.3.5.1</v>
          </cell>
          <cell r="H282">
            <v>0</v>
          </cell>
          <cell r="I282">
            <v>0</v>
          </cell>
          <cell r="J282" t="str">
            <v/>
          </cell>
          <cell r="K282" t="str">
            <v/>
          </cell>
          <cell r="L282" t="str">
            <v/>
          </cell>
          <cell r="M282" t="str">
            <v/>
          </cell>
          <cell r="N282" t="str">
            <v/>
          </cell>
          <cell r="O282">
            <v>40</v>
          </cell>
        </row>
        <row r="283">
          <cell r="A283">
            <v>6</v>
          </cell>
          <cell r="B283" t="str">
            <v xml:space="preserve"> 1.1.3.3.1.2  </v>
          </cell>
          <cell r="C283" t="str">
            <v xml:space="preserve"> ARQUITETONICO  </v>
          </cell>
          <cell r="D283" t="str">
            <v>CIVIL</v>
          </cell>
          <cell r="E283" t="str">
            <v>1.1.2.1.3.5</v>
          </cell>
          <cell r="F283" t="str">
            <v>1.1.2.1.3.5.1</v>
          </cell>
          <cell r="H283">
            <v>0</v>
          </cell>
          <cell r="I283">
            <v>0</v>
          </cell>
          <cell r="J283" t="str">
            <v/>
          </cell>
          <cell r="K283" t="str">
            <v/>
          </cell>
          <cell r="L283" t="str">
            <v/>
          </cell>
          <cell r="M283" t="str">
            <v/>
          </cell>
          <cell r="N283" t="str">
            <v/>
          </cell>
          <cell r="O283">
            <v>30</v>
          </cell>
        </row>
        <row r="284">
          <cell r="A284">
            <v>6</v>
          </cell>
          <cell r="B284" t="str">
            <v xml:space="preserve"> 1.1.3.3.1.3  </v>
          </cell>
          <cell r="C284" t="str">
            <v xml:space="preserve"> UNDERGROUD  </v>
          </cell>
          <cell r="D284" t="str">
            <v>CIVIL</v>
          </cell>
          <cell r="E284" t="str">
            <v>1.1.2.1.3.5</v>
          </cell>
          <cell r="F284" t="str">
            <v>1.1.2.1.3.5.1</v>
          </cell>
          <cell r="H284">
            <v>0</v>
          </cell>
          <cell r="I284">
            <v>0</v>
          </cell>
          <cell r="J284" t="str">
            <v/>
          </cell>
          <cell r="K284" t="str">
            <v/>
          </cell>
          <cell r="L284" t="str">
            <v/>
          </cell>
          <cell r="M284" t="str">
            <v/>
          </cell>
          <cell r="N284" t="str">
            <v/>
          </cell>
          <cell r="O284">
            <v>30</v>
          </cell>
        </row>
        <row r="285">
          <cell r="A285">
            <v>5</v>
          </cell>
          <cell r="B285" t="str">
            <v xml:space="preserve"> 1.1.3.3.2  </v>
          </cell>
          <cell r="C285" t="str">
            <v xml:space="preserve"> ELETROMECÂNICOS  </v>
          </cell>
          <cell r="D285" t="str">
            <v>CIVIL</v>
          </cell>
          <cell r="E285" t="str">
            <v>1.1.2.1.3.5</v>
          </cell>
          <cell r="F285" t="str">
            <v>1.1.2.1.3.5.1</v>
          </cell>
          <cell r="H285">
            <v>0</v>
          </cell>
          <cell r="I285">
            <v>0</v>
          </cell>
          <cell r="J285" t="str">
            <v/>
          </cell>
          <cell r="K285" t="str">
            <v/>
          </cell>
          <cell r="L285" t="str">
            <v/>
          </cell>
          <cell r="M285" t="str">
            <v/>
          </cell>
          <cell r="N285">
            <v>78</v>
          </cell>
          <cell r="O285" t="str">
            <v/>
          </cell>
        </row>
        <row r="286">
          <cell r="A286">
            <v>6</v>
          </cell>
          <cell r="B286" t="str">
            <v xml:space="preserve"> 1.1.3.3.2.1  </v>
          </cell>
          <cell r="C286" t="str">
            <v xml:space="preserve"> PROCESSO  </v>
          </cell>
          <cell r="D286" t="str">
            <v>CIVIL</v>
          </cell>
          <cell r="E286" t="str">
            <v>1.1.2.1.3.5</v>
          </cell>
          <cell r="F286" t="str">
            <v>1.1.2.1.3.5.1</v>
          </cell>
          <cell r="H286">
            <v>0</v>
          </cell>
          <cell r="I286">
            <v>0</v>
          </cell>
          <cell r="J286" t="str">
            <v/>
          </cell>
          <cell r="K286" t="str">
            <v/>
          </cell>
          <cell r="L286" t="str">
            <v/>
          </cell>
          <cell r="M286" t="str">
            <v/>
          </cell>
          <cell r="N286" t="str">
            <v/>
          </cell>
          <cell r="O286">
            <v>25</v>
          </cell>
        </row>
        <row r="287">
          <cell r="A287">
            <v>6</v>
          </cell>
          <cell r="B287" t="str">
            <v xml:space="preserve"> 1.1.3.3.2.2  </v>
          </cell>
          <cell r="C287" t="str">
            <v xml:space="preserve"> EQUIPAMENTOS  </v>
          </cell>
          <cell r="D287" t="str">
            <v>CIVIL</v>
          </cell>
          <cell r="E287" t="str">
            <v>1.1.2.1.3.5</v>
          </cell>
          <cell r="F287" t="str">
            <v>1.1.2.1.3.5.1</v>
          </cell>
          <cell r="H287">
            <v>0</v>
          </cell>
          <cell r="I287">
            <v>0</v>
          </cell>
          <cell r="J287" t="str">
            <v/>
          </cell>
          <cell r="K287" t="str">
            <v/>
          </cell>
          <cell r="L287" t="str">
            <v/>
          </cell>
          <cell r="M287" t="str">
            <v/>
          </cell>
          <cell r="N287" t="str">
            <v/>
          </cell>
          <cell r="O287">
            <v>15</v>
          </cell>
        </row>
        <row r="288">
          <cell r="A288">
            <v>6</v>
          </cell>
          <cell r="B288" t="str">
            <v xml:space="preserve"> 1.1.3.3.2.3  </v>
          </cell>
          <cell r="C288" t="str">
            <v xml:space="preserve"> TUBULAÇÃO  </v>
          </cell>
          <cell r="D288" t="str">
            <v>CIVIL</v>
          </cell>
          <cell r="E288" t="str">
            <v>1.1.2.1.3.5</v>
          </cell>
          <cell r="F288" t="str">
            <v>1.1.2.1.3.5.1</v>
          </cell>
          <cell r="H288">
            <v>0</v>
          </cell>
          <cell r="I288">
            <v>0</v>
          </cell>
          <cell r="J288" t="str">
            <v/>
          </cell>
          <cell r="K288" t="str">
            <v/>
          </cell>
          <cell r="L288" t="str">
            <v/>
          </cell>
          <cell r="M288" t="str">
            <v/>
          </cell>
          <cell r="N288" t="str">
            <v/>
          </cell>
          <cell r="O288">
            <v>30</v>
          </cell>
        </row>
        <row r="289">
          <cell r="A289">
            <v>6</v>
          </cell>
          <cell r="B289" t="str">
            <v xml:space="preserve"> 1.1.3.3.2.4  </v>
          </cell>
          <cell r="C289" t="str">
            <v xml:space="preserve"> ELÉTRICA  </v>
          </cell>
          <cell r="D289" t="str">
            <v>CIVIL</v>
          </cell>
          <cell r="E289" t="str">
            <v>1.1.2.1.3.5</v>
          </cell>
          <cell r="F289" t="str">
            <v>1.1.2.1.3.5.1</v>
          </cell>
          <cell r="H289">
            <v>0</v>
          </cell>
          <cell r="I289">
            <v>0</v>
          </cell>
          <cell r="J289" t="str">
            <v/>
          </cell>
          <cell r="K289" t="str">
            <v/>
          </cell>
          <cell r="L289" t="str">
            <v/>
          </cell>
          <cell r="M289" t="str">
            <v/>
          </cell>
          <cell r="N289" t="str">
            <v/>
          </cell>
          <cell r="O289">
            <v>10</v>
          </cell>
        </row>
        <row r="290">
          <cell r="A290">
            <v>6</v>
          </cell>
          <cell r="B290" t="str">
            <v xml:space="preserve"> 1.1.3.3.2.5  </v>
          </cell>
          <cell r="C290" t="str">
            <v xml:space="preserve"> INSTRUMENTAÇÃO  </v>
          </cell>
          <cell r="D290" t="str">
            <v>CIVIL</v>
          </cell>
          <cell r="E290" t="str">
            <v>1.1.2.1.3.5</v>
          </cell>
          <cell r="F290" t="str">
            <v>1.1.2.1.3.5.1</v>
          </cell>
          <cell r="H290">
            <v>0</v>
          </cell>
          <cell r="I290">
            <v>0</v>
          </cell>
          <cell r="J290" t="str">
            <v/>
          </cell>
          <cell r="K290" t="str">
            <v/>
          </cell>
          <cell r="L290" t="str">
            <v/>
          </cell>
          <cell r="M290" t="str">
            <v/>
          </cell>
          <cell r="N290" t="str">
            <v/>
          </cell>
          <cell r="O290">
            <v>20</v>
          </cell>
        </row>
        <row r="291">
          <cell r="A291">
            <v>5</v>
          </cell>
          <cell r="B291" t="str">
            <v xml:space="preserve"> 1.1.3.3.3  </v>
          </cell>
          <cell r="C291" t="str">
            <v xml:space="preserve"> LIVRO DE PROJETO DE PRÉ DETALHAMENTO  </v>
          </cell>
          <cell r="D291" t="str">
            <v>CIVIL</v>
          </cell>
          <cell r="E291" t="str">
            <v>1.1.2.1.3.5</v>
          </cell>
          <cell r="F291" t="str">
            <v>1.1.2.1.3.5.1</v>
          </cell>
          <cell r="H291">
            <v>0</v>
          </cell>
          <cell r="I291">
            <v>0</v>
          </cell>
          <cell r="J291" t="str">
            <v/>
          </cell>
          <cell r="K291" t="str">
            <v/>
          </cell>
          <cell r="L291" t="str">
            <v/>
          </cell>
          <cell r="M291" t="str">
            <v/>
          </cell>
          <cell r="N291">
            <v>2</v>
          </cell>
          <cell r="O291" t="str">
            <v/>
          </cell>
        </row>
        <row r="292">
          <cell r="A292">
            <v>5</v>
          </cell>
          <cell r="B292" t="str">
            <v xml:space="preserve"> 1.1.3.3.4  </v>
          </cell>
          <cell r="C292" t="str">
            <v xml:space="preserve"> MAQUETE ELETRONICA  </v>
          </cell>
          <cell r="D292" t="str">
            <v>CIVIL</v>
          </cell>
          <cell r="E292" t="str">
            <v>1.1.2.1.3.5</v>
          </cell>
          <cell r="F292" t="str">
            <v>1.1.2.1.3.5.1</v>
          </cell>
          <cell r="H292">
            <v>0</v>
          </cell>
          <cell r="I292">
            <v>0</v>
          </cell>
          <cell r="J292" t="str">
            <v/>
          </cell>
          <cell r="K292" t="str">
            <v/>
          </cell>
          <cell r="L292" t="str">
            <v/>
          </cell>
          <cell r="M292" t="str">
            <v/>
          </cell>
          <cell r="N292">
            <v>5</v>
          </cell>
          <cell r="O292" t="str">
            <v/>
          </cell>
        </row>
        <row r="293">
          <cell r="C293" t="str">
            <v xml:space="preserve">SUB-TOTAL - UNIDADE 3111 FRACIONADORA DE NAFTA  </v>
          </cell>
          <cell r="D293" t="str">
            <v>CIVIL</v>
          </cell>
          <cell r="E293" t="str">
            <v>1.1.2.1.3.5</v>
          </cell>
          <cell r="F293" t="str">
            <v>1.1.2.1.3.5.1</v>
          </cell>
          <cell r="H293" t="str">
            <v>DE-5230.00-2316-131-QGI-129</v>
          </cell>
          <cell r="I293" t="str">
            <v>DE-2316-C.24-131</v>
          </cell>
          <cell r="K293" t="str">
            <v>PIPE-RACK - VIGAS - FORMAS - FL.5/12</v>
          </cell>
          <cell r="N293">
            <v>20</v>
          </cell>
          <cell r="O293">
            <v>25</v>
          </cell>
        </row>
        <row r="294">
          <cell r="C294">
            <v>2316</v>
          </cell>
          <cell r="D294" t="str">
            <v>CIVIL</v>
          </cell>
          <cell r="E294" t="str">
            <v>1.1.2.1.3.5</v>
          </cell>
          <cell r="F294" t="str">
            <v>1.1.2.1.3.5.1</v>
          </cell>
          <cell r="H294" t="str">
            <v>DE-5230.00-2316-131-QGI-130</v>
          </cell>
          <cell r="I294" t="str">
            <v>DE-2316-C.24-132</v>
          </cell>
          <cell r="K294" t="str">
            <v>PIPE-RACK - VIGAS - FORMAS - FL.6/12</v>
          </cell>
          <cell r="N294">
            <v>20</v>
          </cell>
          <cell r="O294">
            <v>25</v>
          </cell>
        </row>
        <row r="295">
          <cell r="A295">
            <v>3</v>
          </cell>
          <cell r="B295" t="str">
            <v>1.1.4</v>
          </cell>
          <cell r="C295" t="str">
            <v xml:space="preserve">UNIDADE 2222 REFORMA CATALITICA  </v>
          </cell>
          <cell r="D295" t="str">
            <v>CIVIL</v>
          </cell>
          <cell r="E295" t="str">
            <v>1.1.2.1.3.5</v>
          </cell>
          <cell r="F295" t="str">
            <v>1.1.2.1.3.5.1</v>
          </cell>
          <cell r="H295">
            <v>0</v>
          </cell>
          <cell r="I295">
            <v>0</v>
          </cell>
          <cell r="J295" t="str">
            <v/>
          </cell>
          <cell r="K295" t="str">
            <v/>
          </cell>
          <cell r="L295">
            <v>16</v>
          </cell>
          <cell r="M295" t="str">
            <v/>
          </cell>
          <cell r="N295" t="str">
            <v/>
          </cell>
          <cell r="O295" t="str">
            <v/>
          </cell>
        </row>
        <row r="296">
          <cell r="A296">
            <v>4</v>
          </cell>
          <cell r="B296" t="str">
            <v xml:space="preserve"> 1.1.4.1  </v>
          </cell>
          <cell r="C296" t="str">
            <v xml:space="preserve"> MOBILIZAÇÃO  </v>
          </cell>
          <cell r="D296" t="str">
            <v>CIVIL</v>
          </cell>
          <cell r="E296" t="str">
            <v>1.1.2.1.3.5</v>
          </cell>
          <cell r="F296" t="str">
            <v>1.1.2.1.3.5.1</v>
          </cell>
          <cell r="H296">
            <v>0</v>
          </cell>
          <cell r="I296">
            <v>0</v>
          </cell>
          <cell r="J296" t="str">
            <v/>
          </cell>
          <cell r="K296" t="str">
            <v/>
          </cell>
          <cell r="L296" t="str">
            <v/>
          </cell>
          <cell r="M296">
            <v>10</v>
          </cell>
          <cell r="N296" t="str">
            <v/>
          </cell>
          <cell r="O296" t="str">
            <v/>
          </cell>
        </row>
        <row r="297">
          <cell r="A297">
            <v>5</v>
          </cell>
          <cell r="B297" t="str">
            <v xml:space="preserve"> 1.1.4.1.1  </v>
          </cell>
          <cell r="C297" t="str">
            <v xml:space="preserve"> KICK OFF MEETING  </v>
          </cell>
          <cell r="D297" t="str">
            <v>CIVIL</v>
          </cell>
          <cell r="E297">
            <v>0.49999999999999994</v>
          </cell>
          <cell r="F297">
            <v>1</v>
          </cell>
          <cell r="H297">
            <v>0</v>
          </cell>
          <cell r="I297">
            <v>0</v>
          </cell>
          <cell r="J297" t="str">
            <v/>
          </cell>
          <cell r="K297" t="str">
            <v/>
          </cell>
          <cell r="L297" t="str">
            <v/>
          </cell>
          <cell r="M297" t="str">
            <v/>
          </cell>
          <cell r="N297">
            <v>5</v>
          </cell>
          <cell r="O297" t="str">
            <v/>
          </cell>
        </row>
        <row r="298">
          <cell r="A298">
            <v>5</v>
          </cell>
          <cell r="B298" t="str">
            <v xml:space="preserve"> 1.1.4.1.2  </v>
          </cell>
          <cell r="C298" t="str">
            <v xml:space="preserve"> MOBILIZAÇÃO, PLANEJAMENTO. MANUTENÇÃO  </v>
          </cell>
          <cell r="D298" t="str">
            <v>CIVIL</v>
          </cell>
          <cell r="E298" t="str">
            <v>1.1.2.1.3.5</v>
          </cell>
          <cell r="F298" t="str">
            <v>1.1.2.1.3.5.1</v>
          </cell>
          <cell r="H298">
            <v>0</v>
          </cell>
          <cell r="I298">
            <v>0</v>
          </cell>
          <cell r="J298" t="str">
            <v/>
          </cell>
          <cell r="K298" t="str">
            <v/>
          </cell>
          <cell r="L298" t="str">
            <v/>
          </cell>
          <cell r="M298" t="str">
            <v/>
          </cell>
          <cell r="N298">
            <v>75</v>
          </cell>
          <cell r="O298" t="str">
            <v/>
          </cell>
        </row>
        <row r="299">
          <cell r="A299">
            <v>6</v>
          </cell>
          <cell r="B299" t="str">
            <v xml:space="preserve"> 1.1.4.1.2.1  </v>
          </cell>
          <cell r="C299" t="str">
            <v xml:space="preserve"> MOBILIZAÇÃO DAS EQUIPES  </v>
          </cell>
          <cell r="D299" t="str">
            <v>CIVIL</v>
          </cell>
          <cell r="E299" t="str">
            <v>1.1.2.1.3.5</v>
          </cell>
          <cell r="F299" t="str">
            <v>1.1.2.1.3.5.1</v>
          </cell>
          <cell r="H299">
            <v>0</v>
          </cell>
          <cell r="I299">
            <v>0</v>
          </cell>
          <cell r="J299" t="str">
            <v/>
          </cell>
          <cell r="K299" t="str">
            <v/>
          </cell>
          <cell r="L299" t="str">
            <v/>
          </cell>
          <cell r="M299" t="str">
            <v/>
          </cell>
          <cell r="N299" t="str">
            <v/>
          </cell>
          <cell r="O299">
            <v>10</v>
          </cell>
        </row>
        <row r="300">
          <cell r="B300" t="str">
            <v>1.1.4.1.2.1.1</v>
          </cell>
          <cell r="C300" t="str">
            <v xml:space="preserve"> MOBILIZAÇÃO DA EQUIPE NO ESCRITÓRIO SEDE DA CONTRATADA</v>
          </cell>
          <cell r="D300" t="str">
            <v>CIVIL</v>
          </cell>
          <cell r="E300">
            <v>3.7499999999999999E-2</v>
          </cell>
          <cell r="F300">
            <v>1</v>
          </cell>
          <cell r="H300">
            <v>0</v>
          </cell>
          <cell r="I300">
            <v>0</v>
          </cell>
          <cell r="K300" t="str">
            <v>PIPE-RACK - VIGAS - FORMAS - FL.12/12</v>
          </cell>
          <cell r="N300">
            <v>20</v>
          </cell>
          <cell r="O300">
            <v>25</v>
          </cell>
        </row>
        <row r="301">
          <cell r="B301" t="str">
            <v>1.1.4.1.2.1.2</v>
          </cell>
          <cell r="C301" t="str">
            <v xml:space="preserve"> MOBILIZAÇÃO DA EQUIPE MÍNIMA LOTADA NA UM-REPAR</v>
          </cell>
          <cell r="D301" t="str">
            <v>CIVIL</v>
          </cell>
          <cell r="E301">
            <v>0.71250000000000002</v>
          </cell>
          <cell r="F301">
            <v>1</v>
          </cell>
          <cell r="H301">
            <v>0</v>
          </cell>
          <cell r="I301">
            <v>0</v>
          </cell>
        </row>
        <row r="302">
          <cell r="A302">
            <v>6</v>
          </cell>
          <cell r="B302" t="str">
            <v xml:space="preserve">1.1.4.1.2.2  </v>
          </cell>
          <cell r="C302" t="str">
            <v xml:space="preserve"> PLANEJAMENTO  </v>
          </cell>
          <cell r="D302" t="str">
            <v>CIVIL</v>
          </cell>
          <cell r="E302" t="str">
            <v>1.1.2.1.3.5</v>
          </cell>
          <cell r="F302" t="str">
            <v>1.1.2.1.3.5.1</v>
          </cell>
          <cell r="H302">
            <v>0</v>
          </cell>
          <cell r="I302">
            <v>0</v>
          </cell>
          <cell r="J302" t="str">
            <v/>
          </cell>
          <cell r="K302" t="str">
            <v/>
          </cell>
          <cell r="L302" t="str">
            <v/>
          </cell>
          <cell r="M302" t="str">
            <v/>
          </cell>
          <cell r="N302" t="str">
            <v/>
          </cell>
          <cell r="O302">
            <v>40</v>
          </cell>
        </row>
        <row r="303">
          <cell r="B303" t="str">
            <v>1.1.4.1.2.2.1</v>
          </cell>
          <cell r="C303" t="str">
            <v>ORGANIZAÇÃO, RESPONSABILIDADE, AUTORIDADE E RECURSOS</v>
          </cell>
          <cell r="D303" t="str">
            <v>CIVIL</v>
          </cell>
          <cell r="E303" t="str">
            <v>1.1.2.1.3.5</v>
          </cell>
          <cell r="F303" t="str">
            <v>1.1.2.1.3.5.1</v>
          </cell>
          <cell r="H303">
            <v>0</v>
          </cell>
          <cell r="I303">
            <v>0</v>
          </cell>
          <cell r="K303" t="str">
            <v>BASE DE EQUIPAMENTOS - ESTRUTURAS I - ARMADURA - FL.2/4</v>
          </cell>
          <cell r="N303">
            <v>20</v>
          </cell>
          <cell r="O303">
            <v>20</v>
          </cell>
        </row>
        <row r="304">
          <cell r="B304" t="str">
            <v>1.1.4.1.2.2.1.1</v>
          </cell>
          <cell r="C304" t="str">
            <v>ORGANOGRAMAS</v>
          </cell>
          <cell r="D304" t="str">
            <v>CIVIL</v>
          </cell>
          <cell r="E304">
            <v>0.15</v>
          </cell>
          <cell r="F304">
            <v>1</v>
          </cell>
          <cell r="H304">
            <v>0</v>
          </cell>
          <cell r="I304">
            <v>0</v>
          </cell>
          <cell r="K304" t="str">
            <v>BASE DE EQUIPAMENTOS - ESTRUTURAS I - ARMADURA - FL.3/4</v>
          </cell>
          <cell r="N304">
            <v>20</v>
          </cell>
          <cell r="O304">
            <v>20</v>
          </cell>
        </row>
        <row r="305">
          <cell r="B305" t="str">
            <v>1.1.4.1.2.2.1.2</v>
          </cell>
          <cell r="C305" t="str">
            <v>CURRÍCULOS</v>
          </cell>
          <cell r="D305" t="str">
            <v>CIVIL</v>
          </cell>
          <cell r="E305">
            <v>0.15</v>
          </cell>
          <cell r="F305">
            <v>1</v>
          </cell>
          <cell r="H305">
            <v>0</v>
          </cell>
          <cell r="I305">
            <v>0</v>
          </cell>
          <cell r="K305" t="str">
            <v>BASE DE EQUIPAMENTOS - ESTRUTURAS I - ARMADURA - FL.4/4</v>
          </cell>
          <cell r="N305">
            <v>20</v>
          </cell>
          <cell r="O305">
            <v>20</v>
          </cell>
        </row>
        <row r="306">
          <cell r="B306" t="str">
            <v>1.1.4.1.2.2.2</v>
          </cell>
          <cell r="C306" t="str">
            <v>RECURSOS</v>
          </cell>
          <cell r="D306" t="str">
            <v>CIVIL</v>
          </cell>
          <cell r="E306" t="str">
            <v>1.1.2.1.3.5</v>
          </cell>
          <cell r="F306" t="str">
            <v>1.1.2.1.3.5.1</v>
          </cell>
          <cell r="H306">
            <v>0</v>
          </cell>
          <cell r="I306">
            <v>0</v>
          </cell>
          <cell r="K306" t="str">
            <v>BASE DE EQUIPAMENTOS - ESTRUTURAS II - PILARES FL. 1 DE 2 - ARMADURAS</v>
          </cell>
          <cell r="N306">
            <v>20</v>
          </cell>
          <cell r="O306">
            <v>20</v>
          </cell>
        </row>
        <row r="307">
          <cell r="B307" t="str">
            <v>1.1.4.1.2.2.2.1</v>
          </cell>
          <cell r="C307" t="str">
            <v>HISTOGRAMA DE MÃO DE OBRA</v>
          </cell>
          <cell r="D307" t="str">
            <v>CIVIL</v>
          </cell>
          <cell r="E307">
            <v>0.3</v>
          </cell>
          <cell r="F307">
            <v>1</v>
          </cell>
          <cell r="H307">
            <v>0</v>
          </cell>
          <cell r="I307">
            <v>0</v>
          </cell>
          <cell r="K307" t="str">
            <v>BASE DE EQUIPAMENTOS - ESTRUTURAS II - PILARES FL. 2 DE 2 - ARMADURAS</v>
          </cell>
          <cell r="N307">
            <v>20</v>
          </cell>
          <cell r="O307">
            <v>20</v>
          </cell>
        </row>
        <row r="308">
          <cell r="B308" t="str">
            <v>1.1.4.1.2.2.3</v>
          </cell>
          <cell r="C308" t="str">
            <v>PROCEDIMENTO DE PLANEJAMENTO DE PROJETO</v>
          </cell>
          <cell r="D308" t="str">
            <v>CIVIL</v>
          </cell>
          <cell r="E308" t="str">
            <v>1.1.2.1.3.5</v>
          </cell>
          <cell r="F308" t="str">
            <v>1.1.2.1.3.5.1</v>
          </cell>
          <cell r="H308">
            <v>0</v>
          </cell>
          <cell r="I308">
            <v>0</v>
          </cell>
          <cell r="K308" t="str">
            <v>BASE DE EQUIPAMENTOS - ESTRUTURAS II - VIGAS FL. 1 DE 6 - ARMADURAS</v>
          </cell>
          <cell r="N308">
            <v>20</v>
          </cell>
          <cell r="O308">
            <v>20</v>
          </cell>
        </row>
        <row r="309">
          <cell r="B309" t="str">
            <v>1.1.4.1.2.2.3.1</v>
          </cell>
          <cell r="C309" t="str">
            <v>EAP DETALHADA</v>
          </cell>
          <cell r="D309" t="str">
            <v>CIVIL</v>
          </cell>
          <cell r="E309">
            <v>0.26999999999999996</v>
          </cell>
          <cell r="F309">
            <v>1</v>
          </cell>
          <cell r="H309">
            <v>0</v>
          </cell>
          <cell r="I309">
            <v>0</v>
          </cell>
          <cell r="K309" t="str">
            <v>BASE DE EQUIPAMENTOS - ESTRUTURAS II - VIGAS FL. 2 DE 6 - ARMADURAS</v>
          </cell>
          <cell r="N309">
            <v>20</v>
          </cell>
          <cell r="O309">
            <v>20</v>
          </cell>
        </row>
        <row r="310">
          <cell r="B310" t="str">
            <v>1.1.4.1.2.2.3.2</v>
          </cell>
          <cell r="C310" t="str">
            <v>LISTA DE DOCUMENTOS DA U-2316 - UHDS</v>
          </cell>
          <cell r="D310" t="str">
            <v>CIVIL</v>
          </cell>
          <cell r="E310">
            <v>0.36</v>
          </cell>
          <cell r="F310">
            <v>1</v>
          </cell>
          <cell r="H310">
            <v>0</v>
          </cell>
          <cell r="I310">
            <v>0</v>
          </cell>
          <cell r="K310" t="str">
            <v>BASE DE EQUIPAMENTOS - ESTRUTURAS II - VIGAS FL. 3 DE 6 - ARMADURAS</v>
          </cell>
          <cell r="N310">
            <v>20</v>
          </cell>
          <cell r="O310">
            <v>20</v>
          </cell>
        </row>
        <row r="311">
          <cell r="B311" t="str">
            <v>1.1.4.1.2.2.3.3</v>
          </cell>
          <cell r="C311" t="str">
            <v>CRONOGRAMA DE EXECUÇÃO FÍSICA DETALHADO</v>
          </cell>
          <cell r="D311" t="str">
            <v>CIVIL</v>
          </cell>
          <cell r="E311">
            <v>0.36</v>
          </cell>
          <cell r="F311">
            <v>1</v>
          </cell>
          <cell r="H311">
            <v>0</v>
          </cell>
          <cell r="I311">
            <v>0</v>
          </cell>
          <cell r="K311" t="str">
            <v>BASE DE EQUIPAMENTOS - ESTRUTURAS II - VIGAS FL. 4 DE 6 - ARMADURAS</v>
          </cell>
          <cell r="N311">
            <v>20</v>
          </cell>
          <cell r="O311">
            <v>20</v>
          </cell>
        </row>
        <row r="312">
          <cell r="B312" t="str">
            <v>1.1.4.1.2.2.3.4</v>
          </cell>
          <cell r="C312" t="str">
            <v>CURVA DE EXECUÇÃO FÍSICA</v>
          </cell>
          <cell r="D312" t="str">
            <v>CIVIL</v>
          </cell>
          <cell r="E312">
            <v>0.18</v>
          </cell>
          <cell r="F312">
            <v>1</v>
          </cell>
          <cell r="H312">
            <v>0</v>
          </cell>
          <cell r="I312">
            <v>0</v>
          </cell>
          <cell r="K312" t="str">
            <v>BASE DE EQUIPAMENTOS - ESTRUTURAS II - VIGAS FL. 5 DE 6 - ARMADURAS</v>
          </cell>
          <cell r="N312">
            <v>20</v>
          </cell>
          <cell r="O312">
            <v>20</v>
          </cell>
        </row>
        <row r="313">
          <cell r="B313" t="str">
            <v>1.1.4.1.2.2.3.5</v>
          </cell>
          <cell r="C313" t="str">
            <v>CRONOGRAMA DE EXECUÇÃO FÍSICA-FINANCEIRO DETALHADO</v>
          </cell>
          <cell r="D313" t="str">
            <v>CIVIL</v>
          </cell>
          <cell r="E313">
            <v>0.18</v>
          </cell>
          <cell r="F313">
            <v>1</v>
          </cell>
          <cell r="H313">
            <v>0</v>
          </cell>
          <cell r="I313">
            <v>0</v>
          </cell>
          <cell r="K313" t="str">
            <v>BASE DE EQUIPAMENTOS - ESTRUTURAS II - VIGAS FL. 6 DE 6 - ARMADURAS</v>
          </cell>
          <cell r="N313">
            <v>20</v>
          </cell>
          <cell r="O313">
            <v>20</v>
          </cell>
        </row>
        <row r="314">
          <cell r="B314" t="str">
            <v>1.1.4.1.2.2.3.6</v>
          </cell>
          <cell r="C314" t="str">
            <v>CURVA DE EXECUÇÃO FÍSICA-FINANCEIRA</v>
          </cell>
          <cell r="D314" t="str">
            <v>CIVIL</v>
          </cell>
          <cell r="E314">
            <v>0.18</v>
          </cell>
          <cell r="F314">
            <v>1</v>
          </cell>
          <cell r="H314">
            <v>0</v>
          </cell>
          <cell r="I314">
            <v>0</v>
          </cell>
          <cell r="K314" t="str">
            <v>BASE DE EQUIPAMENTOS - ESTRUTURAS II - LAJES E BASES - EL. 107,20 - ARMADURAS</v>
          </cell>
          <cell r="N314">
            <v>20</v>
          </cell>
          <cell r="O314">
            <v>20</v>
          </cell>
        </row>
        <row r="315">
          <cell r="B315" t="str">
            <v>1.1.4.1.2.2.3.7</v>
          </cell>
          <cell r="C315" t="str">
            <v>PROCEDIMENTO DE MEDIÇÃO DE SERVIÇOS</v>
          </cell>
          <cell r="D315" t="str">
            <v>CIVIL</v>
          </cell>
          <cell r="E315">
            <v>0.26999999999999996</v>
          </cell>
          <cell r="F315">
            <v>1</v>
          </cell>
          <cell r="H315">
            <v>0</v>
          </cell>
          <cell r="I315">
            <v>0</v>
          </cell>
          <cell r="K315" t="str">
            <v>BASE DE EQUIPAMENTOS - ESTRUTURAS II - LAJES E BASES - EL. 115,20 - ARMADURAS</v>
          </cell>
          <cell r="N315">
            <v>20</v>
          </cell>
          <cell r="O315">
            <v>20</v>
          </cell>
        </row>
        <row r="316">
          <cell r="B316" t="str">
            <v>1.1.4.1.2.2.4</v>
          </cell>
          <cell r="C316" t="str">
            <v>PROCEDIMENTOS DE QSMS</v>
          </cell>
          <cell r="D316" t="str">
            <v>CIVIL</v>
          </cell>
          <cell r="E316" t="str">
            <v>1.1.2.1.3.5</v>
          </cell>
          <cell r="F316" t="str">
            <v>1.1.2.1.3.5.1</v>
          </cell>
          <cell r="H316">
            <v>0</v>
          </cell>
          <cell r="I316">
            <v>0</v>
          </cell>
          <cell r="K316" t="str">
            <v>BASE DE EQUIPAMENTOS - ESTRUTURAS III - PILARES FL. 1 DE 2 - ARMADURAS</v>
          </cell>
          <cell r="N316">
            <v>20</v>
          </cell>
          <cell r="O316">
            <v>20</v>
          </cell>
        </row>
        <row r="317">
          <cell r="B317" t="str">
            <v>1.1.4.1.2.2.4.1</v>
          </cell>
          <cell r="C317" t="str">
            <v>MANUAL DA QUALIDADE DE PROJETO DE PRÉ-DETALHAMENTO</v>
          </cell>
          <cell r="D317" t="str">
            <v>CIVIL</v>
          </cell>
          <cell r="E317">
            <v>0.42</v>
          </cell>
          <cell r="F317">
            <v>1</v>
          </cell>
          <cell r="H317">
            <v>0</v>
          </cell>
          <cell r="I317">
            <v>0</v>
          </cell>
          <cell r="K317" t="str">
            <v>BASE DE EQUIPAMENTOS - ESTRUTURAS III - PILARES FL. 2 DE 2 - ARMADURAS</v>
          </cell>
          <cell r="N317">
            <v>20</v>
          </cell>
          <cell r="O317">
            <v>20</v>
          </cell>
        </row>
        <row r="318">
          <cell r="B318" t="str">
            <v>1.1.4.1.2.2.4.2</v>
          </cell>
          <cell r="C318" t="str">
            <v>PLANO DA QUALIDADE</v>
          </cell>
          <cell r="D318" t="str">
            <v>CIVIL</v>
          </cell>
          <cell r="E318">
            <v>0.18</v>
          </cell>
          <cell r="F318">
            <v>1</v>
          </cell>
          <cell r="H318">
            <v>0</v>
          </cell>
          <cell r="I318">
            <v>0</v>
          </cell>
          <cell r="K318" t="str">
            <v>BASE DE EQUIPAMENTOS - ESTRUTURAS III - VIGAS FL. 1 DE 6 - ARMADURAS</v>
          </cell>
          <cell r="N318">
            <v>20</v>
          </cell>
          <cell r="O318">
            <v>20</v>
          </cell>
        </row>
        <row r="319">
          <cell r="A319">
            <v>6</v>
          </cell>
          <cell r="B319" t="str">
            <v xml:space="preserve"> 1.1.4.1.2.3  </v>
          </cell>
          <cell r="C319" t="str">
            <v xml:space="preserve"> MANUTENÇÃO DAS EQUIPES  </v>
          </cell>
          <cell r="D319" t="str">
            <v>CIVIL</v>
          </cell>
          <cell r="E319" t="str">
            <v>1.1.2.1.3.5</v>
          </cell>
          <cell r="F319" t="str">
            <v>1.1.2.1.3.5.1</v>
          </cell>
          <cell r="H319">
            <v>0</v>
          </cell>
          <cell r="I319">
            <v>0</v>
          </cell>
          <cell r="J319" t="str">
            <v/>
          </cell>
          <cell r="K319" t="str">
            <v/>
          </cell>
          <cell r="L319" t="str">
            <v/>
          </cell>
          <cell r="M319" t="str">
            <v/>
          </cell>
          <cell r="N319" t="str">
            <v/>
          </cell>
          <cell r="O319">
            <v>50</v>
          </cell>
        </row>
        <row r="320">
          <cell r="B320" t="str">
            <v xml:space="preserve"> 1.1.4.1.2.3.1</v>
          </cell>
          <cell r="C320" t="str">
            <v>MANUTENÇÃO DA EQUIPE NO ESCRITÓRIO SEDE DA CONTRATADA</v>
          </cell>
          <cell r="D320" t="str">
            <v>CIVIL</v>
          </cell>
          <cell r="E320">
            <v>0</v>
          </cell>
          <cell r="F320">
            <v>1</v>
          </cell>
          <cell r="H320">
            <v>0</v>
          </cell>
          <cell r="I320">
            <v>0</v>
          </cell>
          <cell r="K320" t="str">
            <v>BASE DE EQUIPAMENTOS - ESTRUTURAS III - VIGAS FL. 3 DE 6 - ARMADURAS</v>
          </cell>
          <cell r="N320">
            <v>20</v>
          </cell>
          <cell r="O320">
            <v>20</v>
          </cell>
        </row>
        <row r="321">
          <cell r="B321" t="str">
            <v xml:space="preserve"> 1.1.4.1.2.3.2</v>
          </cell>
          <cell r="C321" t="str">
            <v>MANUTENÇÃO DA EQUIPE MÍNIMA LOTADA NA UM-REPAR</v>
          </cell>
          <cell r="D321" t="str">
            <v>CIVIL</v>
          </cell>
          <cell r="E321">
            <v>0</v>
          </cell>
          <cell r="F321">
            <v>1</v>
          </cell>
          <cell r="H321">
            <v>0</v>
          </cell>
          <cell r="I321">
            <v>0</v>
          </cell>
          <cell r="K321" t="str">
            <v>BASE DE EQUIPAMENTOS - ESTRUTURAS III - VIGAS FL. 4 DE 6 - ARMADURAS</v>
          </cell>
          <cell r="N321">
            <v>20</v>
          </cell>
          <cell r="O321">
            <v>20</v>
          </cell>
        </row>
        <row r="322">
          <cell r="A322">
            <v>5</v>
          </cell>
          <cell r="B322" t="str">
            <v xml:space="preserve"> 1.1.4.1.3  </v>
          </cell>
          <cell r="C322" t="str">
            <v xml:space="preserve"> DESMOBILIZAÇÃO  </v>
          </cell>
          <cell r="D322" t="str">
            <v>CIVIL</v>
          </cell>
          <cell r="E322">
            <v>1.9999999999999998</v>
          </cell>
          <cell r="F322">
            <v>1</v>
          </cell>
          <cell r="H322">
            <v>0</v>
          </cell>
          <cell r="I322">
            <v>0</v>
          </cell>
          <cell r="J322" t="str">
            <v/>
          </cell>
          <cell r="K322" t="str">
            <v/>
          </cell>
          <cell r="L322" t="str">
            <v/>
          </cell>
          <cell r="M322" t="str">
            <v/>
          </cell>
          <cell r="N322">
            <v>20</v>
          </cell>
          <cell r="O322" t="str">
            <v/>
          </cell>
        </row>
        <row r="323">
          <cell r="A323">
            <v>4</v>
          </cell>
          <cell r="B323" t="str">
            <v>1.1.4.2</v>
          </cell>
          <cell r="C323" t="str">
            <v xml:space="preserve"> INFRA-ESTRUTURA  </v>
          </cell>
          <cell r="D323" t="str">
            <v>CIVIL</v>
          </cell>
          <cell r="E323" t="str">
            <v>1.1.2.1.3.5</v>
          </cell>
          <cell r="F323" t="str">
            <v>1.1.2.1.3.5.1</v>
          </cell>
          <cell r="H323">
            <v>0</v>
          </cell>
          <cell r="I323">
            <v>0</v>
          </cell>
          <cell r="J323" t="str">
            <v/>
          </cell>
          <cell r="K323" t="str">
            <v/>
          </cell>
          <cell r="L323" t="str">
            <v/>
          </cell>
          <cell r="M323">
            <v>8</v>
          </cell>
          <cell r="N323" t="str">
            <v/>
          </cell>
          <cell r="O323" t="str">
            <v/>
          </cell>
        </row>
        <row r="324">
          <cell r="A324">
            <v>5</v>
          </cell>
          <cell r="B324" t="str">
            <v xml:space="preserve"> 1.1.4.2.1  </v>
          </cell>
          <cell r="C324" t="str">
            <v xml:space="preserve"> ESCRITÓRIO DA CONTRATADA NA UN-REPAR  </v>
          </cell>
          <cell r="D324" t="str">
            <v>CIVIL</v>
          </cell>
          <cell r="E324" t="str">
            <v>1.1.2.1.3.5</v>
          </cell>
          <cell r="F324" t="str">
            <v>1.1.2.1.3.5.1</v>
          </cell>
          <cell r="H324">
            <v>0</v>
          </cell>
          <cell r="I324">
            <v>0</v>
          </cell>
          <cell r="J324" t="str">
            <v/>
          </cell>
          <cell r="K324" t="str">
            <v/>
          </cell>
          <cell r="L324" t="str">
            <v/>
          </cell>
          <cell r="M324" t="str">
            <v/>
          </cell>
          <cell r="N324">
            <v>100</v>
          </cell>
          <cell r="O324" t="str">
            <v/>
          </cell>
        </row>
        <row r="325">
          <cell r="B325" t="str">
            <v xml:space="preserve"> 1.1.4.2.1.1</v>
          </cell>
          <cell r="C325" t="str">
            <v xml:space="preserve">IMPLANTAÇÃO DO ESCRITÓRIO DA CONTRATADA NA UN-REPAR  </v>
          </cell>
          <cell r="D325" t="str">
            <v>CIVIL</v>
          </cell>
          <cell r="E325">
            <v>0</v>
          </cell>
          <cell r="F325">
            <v>1</v>
          </cell>
          <cell r="H325">
            <v>0</v>
          </cell>
          <cell r="I325">
            <v>0</v>
          </cell>
          <cell r="K325" t="str">
            <v>BASE DE EQUIPAMENTOS - ESTRUTURAS III - LAJES E BASES - EL. 115,20 - ARMADURAS</v>
          </cell>
          <cell r="N325">
            <v>20</v>
          </cell>
          <cell r="O325">
            <v>10</v>
          </cell>
        </row>
        <row r="326">
          <cell r="B326" t="str">
            <v xml:space="preserve"> 1.1.4.2.1.2</v>
          </cell>
          <cell r="C326" t="str">
            <v xml:space="preserve">MANUTENÇÃO ESCRITÓRIO DA CONTRATADA NA UN-REPAR  </v>
          </cell>
          <cell r="D326" t="str">
            <v>CIVIL</v>
          </cell>
          <cell r="E326">
            <v>0</v>
          </cell>
          <cell r="F326">
            <v>1</v>
          </cell>
          <cell r="H326">
            <v>0</v>
          </cell>
          <cell r="I326">
            <v>0</v>
          </cell>
          <cell r="K326" t="str">
            <v>BASE DE EQUIPAMENTOS - ESTRUTURAS IV - PILARES - ARMADURAS</v>
          </cell>
          <cell r="N326">
            <v>20</v>
          </cell>
          <cell r="O326">
            <v>90</v>
          </cell>
        </row>
        <row r="327">
          <cell r="C327">
            <v>2316</v>
          </cell>
          <cell r="D327" t="str">
            <v>CIVIL</v>
          </cell>
          <cell r="E327" t="str">
            <v>1.1.2.1.3.5</v>
          </cell>
          <cell r="F327" t="str">
            <v>1.1.2.1.3.5.1</v>
          </cell>
          <cell r="H327">
            <v>0</v>
          </cell>
          <cell r="I327">
            <v>0</v>
          </cell>
          <cell r="K327" t="str">
            <v>BASE DE EQUIPAMENTOS - ESTRUTURAS IV - VIGAS - ARMADURAS  - FL. 1 DE 2</v>
          </cell>
          <cell r="N327">
            <v>20</v>
          </cell>
          <cell r="O327">
            <v>20</v>
          </cell>
        </row>
        <row r="328">
          <cell r="A328">
            <v>4</v>
          </cell>
          <cell r="B328" t="str">
            <v>1.1.4.3</v>
          </cell>
          <cell r="C328" t="str">
            <v xml:space="preserve"> PROJETOS CIVIS E ELETRONICOS  </v>
          </cell>
          <cell r="D328" t="str">
            <v>CIVIL</v>
          </cell>
          <cell r="E328" t="str">
            <v>1.1.2.1.3.5</v>
          </cell>
          <cell r="F328" t="str">
            <v>1.1.2.1.3.5.1</v>
          </cell>
          <cell r="H328">
            <v>0</v>
          </cell>
          <cell r="I328">
            <v>0</v>
          </cell>
          <cell r="J328" t="str">
            <v/>
          </cell>
          <cell r="K328" t="str">
            <v/>
          </cell>
          <cell r="L328" t="str">
            <v/>
          </cell>
          <cell r="M328">
            <v>82</v>
          </cell>
          <cell r="N328" t="str">
            <v/>
          </cell>
          <cell r="O328" t="str">
            <v/>
          </cell>
        </row>
        <row r="329">
          <cell r="A329">
            <v>5</v>
          </cell>
          <cell r="B329" t="str">
            <v xml:space="preserve"> 1.1.4.3.1  </v>
          </cell>
          <cell r="C329" t="str">
            <v xml:space="preserve"> CIVIL  </v>
          </cell>
          <cell r="D329" t="str">
            <v>CIVIL</v>
          </cell>
          <cell r="E329" t="str">
            <v>1.1.2.1.3.5</v>
          </cell>
          <cell r="F329" t="str">
            <v>1.1.2.1.3.5.1</v>
          </cell>
          <cell r="H329">
            <v>0</v>
          </cell>
          <cell r="I329">
            <v>0</v>
          </cell>
          <cell r="J329" t="str">
            <v/>
          </cell>
          <cell r="K329" t="str">
            <v/>
          </cell>
          <cell r="L329" t="str">
            <v/>
          </cell>
          <cell r="M329" t="str">
            <v/>
          </cell>
          <cell r="N329">
            <v>15</v>
          </cell>
          <cell r="O329" t="str">
            <v/>
          </cell>
        </row>
        <row r="330">
          <cell r="A330">
            <v>6</v>
          </cell>
          <cell r="B330" t="str">
            <v xml:space="preserve"> 1.1.4.3.1.1  </v>
          </cell>
          <cell r="C330" t="str">
            <v xml:space="preserve"> ESTRUTURA  </v>
          </cell>
          <cell r="D330" t="str">
            <v>CIVIL</v>
          </cell>
          <cell r="E330" t="str">
            <v>1.1.2.1.3.5</v>
          </cell>
          <cell r="F330" t="str">
            <v>1.1.2.1.3.5.1</v>
          </cell>
          <cell r="H330">
            <v>0</v>
          </cell>
          <cell r="I330">
            <v>0</v>
          </cell>
          <cell r="J330" t="str">
            <v/>
          </cell>
          <cell r="K330" t="str">
            <v/>
          </cell>
          <cell r="L330" t="str">
            <v/>
          </cell>
          <cell r="M330" t="str">
            <v/>
          </cell>
          <cell r="N330" t="str">
            <v/>
          </cell>
          <cell r="O330">
            <v>40</v>
          </cell>
        </row>
        <row r="331">
          <cell r="A331">
            <v>6</v>
          </cell>
          <cell r="B331" t="str">
            <v xml:space="preserve"> 1.1.4.3.1.2  </v>
          </cell>
          <cell r="C331" t="str">
            <v xml:space="preserve"> ARQUITETONICO  </v>
          </cell>
          <cell r="D331" t="str">
            <v>CIVIL</v>
          </cell>
          <cell r="E331" t="str">
            <v>1.1.2.1.3.5</v>
          </cell>
          <cell r="F331" t="str">
            <v>1.1.2.1.3.5.1</v>
          </cell>
          <cell r="H331">
            <v>0</v>
          </cell>
          <cell r="I331">
            <v>0</v>
          </cell>
          <cell r="J331" t="str">
            <v/>
          </cell>
          <cell r="K331" t="str">
            <v/>
          </cell>
          <cell r="L331" t="str">
            <v/>
          </cell>
          <cell r="M331" t="str">
            <v/>
          </cell>
          <cell r="N331" t="str">
            <v/>
          </cell>
          <cell r="O331">
            <v>30</v>
          </cell>
        </row>
        <row r="332">
          <cell r="A332">
            <v>6</v>
          </cell>
          <cell r="B332" t="str">
            <v xml:space="preserve"> 1.1.4.3.1.3  </v>
          </cell>
          <cell r="C332" t="str">
            <v xml:space="preserve"> UNDERGROUD  </v>
          </cell>
          <cell r="D332" t="str">
            <v>CIVIL</v>
          </cell>
          <cell r="E332" t="str">
            <v>1.1.2.1.3.5</v>
          </cell>
          <cell r="F332" t="str">
            <v>1.1.2.1.3.5.1</v>
          </cell>
          <cell r="H332">
            <v>0</v>
          </cell>
          <cell r="I332">
            <v>0</v>
          </cell>
          <cell r="J332" t="str">
            <v/>
          </cell>
          <cell r="K332" t="str">
            <v/>
          </cell>
          <cell r="L332" t="str">
            <v/>
          </cell>
          <cell r="M332" t="str">
            <v/>
          </cell>
          <cell r="N332" t="str">
            <v/>
          </cell>
          <cell r="O332">
            <v>30</v>
          </cell>
        </row>
        <row r="333">
          <cell r="A333">
            <v>5</v>
          </cell>
          <cell r="B333" t="str">
            <v xml:space="preserve"> 1.1.4.3.2  </v>
          </cell>
          <cell r="C333" t="str">
            <v xml:space="preserve"> ELETROMECÂNICOS  </v>
          </cell>
          <cell r="D333" t="str">
            <v>CIVIL</v>
          </cell>
          <cell r="E333" t="str">
            <v>1.1.2.1.3.5</v>
          </cell>
          <cell r="F333" t="str">
            <v>1.1.2.1.3.5.1</v>
          </cell>
          <cell r="H333">
            <v>0</v>
          </cell>
          <cell r="I333">
            <v>0</v>
          </cell>
          <cell r="J333" t="str">
            <v/>
          </cell>
          <cell r="K333" t="str">
            <v/>
          </cell>
          <cell r="L333" t="str">
            <v/>
          </cell>
          <cell r="M333" t="str">
            <v/>
          </cell>
          <cell r="N333">
            <v>78</v>
          </cell>
          <cell r="O333" t="str">
            <v/>
          </cell>
        </row>
        <row r="334">
          <cell r="A334">
            <v>6</v>
          </cell>
          <cell r="B334" t="str">
            <v xml:space="preserve"> 1.1.4.3.2.1  </v>
          </cell>
          <cell r="C334" t="str">
            <v xml:space="preserve"> PROCESSO  </v>
          </cell>
          <cell r="D334" t="str">
            <v>CIVIL</v>
          </cell>
          <cell r="E334" t="str">
            <v>1.1.2.1.3.5</v>
          </cell>
          <cell r="F334" t="str">
            <v>1.1.2.1.3.5.1</v>
          </cell>
          <cell r="H334">
            <v>0</v>
          </cell>
          <cell r="I334">
            <v>0</v>
          </cell>
          <cell r="J334" t="str">
            <v/>
          </cell>
          <cell r="K334" t="str">
            <v/>
          </cell>
          <cell r="L334" t="str">
            <v/>
          </cell>
          <cell r="M334" t="str">
            <v/>
          </cell>
          <cell r="N334" t="str">
            <v/>
          </cell>
          <cell r="O334">
            <v>25</v>
          </cell>
        </row>
        <row r="335">
          <cell r="A335">
            <v>6</v>
          </cell>
          <cell r="B335" t="str">
            <v xml:space="preserve"> 1.1.4.3.2.2  </v>
          </cell>
          <cell r="C335" t="str">
            <v xml:space="preserve"> EQUIPAMENTOS  </v>
          </cell>
          <cell r="D335" t="str">
            <v>CIVIL</v>
          </cell>
          <cell r="E335" t="str">
            <v>1.1.2.1.3.5</v>
          </cell>
          <cell r="F335" t="str">
            <v>1.1.2.1.3.5.1</v>
          </cell>
          <cell r="H335">
            <v>0</v>
          </cell>
          <cell r="I335">
            <v>0</v>
          </cell>
          <cell r="J335" t="str">
            <v/>
          </cell>
          <cell r="K335" t="str">
            <v/>
          </cell>
          <cell r="L335" t="str">
            <v/>
          </cell>
          <cell r="M335" t="str">
            <v/>
          </cell>
          <cell r="N335" t="str">
            <v/>
          </cell>
          <cell r="O335">
            <v>15</v>
          </cell>
        </row>
        <row r="336">
          <cell r="A336">
            <v>6</v>
          </cell>
          <cell r="B336" t="str">
            <v xml:space="preserve"> 1.1.4.3.2.3  </v>
          </cell>
          <cell r="C336" t="str">
            <v xml:space="preserve"> TUBULAÇÃO  </v>
          </cell>
          <cell r="D336" t="str">
            <v>CIVIL</v>
          </cell>
          <cell r="E336" t="str">
            <v>1.1.2.1.3.5</v>
          </cell>
          <cell r="F336" t="str">
            <v>1.1.2.1.3.5.1</v>
          </cell>
          <cell r="H336">
            <v>0</v>
          </cell>
          <cell r="I336">
            <v>0</v>
          </cell>
          <cell r="J336" t="str">
            <v/>
          </cell>
          <cell r="K336" t="str">
            <v/>
          </cell>
          <cell r="L336" t="str">
            <v/>
          </cell>
          <cell r="M336" t="str">
            <v/>
          </cell>
          <cell r="N336" t="str">
            <v/>
          </cell>
          <cell r="O336">
            <v>30</v>
          </cell>
        </row>
        <row r="337">
          <cell r="A337">
            <v>6</v>
          </cell>
          <cell r="B337" t="str">
            <v xml:space="preserve"> 1.1.4.3.2.4  </v>
          </cell>
          <cell r="C337" t="str">
            <v xml:space="preserve"> ELÉTRICA  </v>
          </cell>
          <cell r="D337" t="str">
            <v>CIVIL</v>
          </cell>
          <cell r="E337" t="str">
            <v>1.1.2.1.3.5</v>
          </cell>
          <cell r="F337" t="str">
            <v>1.1.2.1.3.5.1</v>
          </cell>
          <cell r="H337">
            <v>0</v>
          </cell>
          <cell r="I337">
            <v>0</v>
          </cell>
          <cell r="J337" t="str">
            <v/>
          </cell>
          <cell r="K337" t="str">
            <v/>
          </cell>
          <cell r="L337" t="str">
            <v/>
          </cell>
          <cell r="M337" t="str">
            <v/>
          </cell>
          <cell r="N337" t="str">
            <v/>
          </cell>
          <cell r="O337">
            <v>10</v>
          </cell>
        </row>
        <row r="338">
          <cell r="A338">
            <v>6</v>
          </cell>
          <cell r="B338" t="str">
            <v xml:space="preserve"> 1.1.4.3.2.5  </v>
          </cell>
          <cell r="C338" t="str">
            <v xml:space="preserve"> INSTRUMENTAÇÃO  </v>
          </cell>
          <cell r="D338" t="str">
            <v>CIVIL</v>
          </cell>
          <cell r="E338" t="str">
            <v>1.1.2.1.3.5</v>
          </cell>
          <cell r="F338" t="str">
            <v>1.1.2.1.3.5.1</v>
          </cell>
          <cell r="H338">
            <v>0</v>
          </cell>
          <cell r="I338">
            <v>0</v>
          </cell>
          <cell r="J338" t="str">
            <v/>
          </cell>
          <cell r="K338" t="str">
            <v/>
          </cell>
          <cell r="L338" t="str">
            <v/>
          </cell>
          <cell r="M338" t="str">
            <v/>
          </cell>
          <cell r="N338" t="str">
            <v/>
          </cell>
          <cell r="O338">
            <v>20</v>
          </cell>
        </row>
        <row r="339">
          <cell r="A339">
            <v>5</v>
          </cell>
          <cell r="B339" t="str">
            <v xml:space="preserve"> 1.1.4.3.3  </v>
          </cell>
          <cell r="C339" t="str">
            <v xml:space="preserve"> LIVRO DE PROJETO DE PRÉ DETALHAMENTO  </v>
          </cell>
          <cell r="D339" t="str">
            <v>CIVIL</v>
          </cell>
          <cell r="E339" t="str">
            <v>1.1.2.1.3.5</v>
          </cell>
          <cell r="F339" t="str">
            <v>1.1.2.1.3.5.1</v>
          </cell>
          <cell r="H339">
            <v>0</v>
          </cell>
          <cell r="I339">
            <v>0</v>
          </cell>
          <cell r="J339" t="str">
            <v/>
          </cell>
          <cell r="K339" t="str">
            <v/>
          </cell>
          <cell r="L339" t="str">
            <v/>
          </cell>
          <cell r="M339" t="str">
            <v/>
          </cell>
          <cell r="N339">
            <v>2</v>
          </cell>
          <cell r="O339" t="str">
            <v/>
          </cell>
        </row>
        <row r="340">
          <cell r="A340">
            <v>5</v>
          </cell>
          <cell r="B340" t="str">
            <v xml:space="preserve"> 1.1.4.3.4  </v>
          </cell>
          <cell r="C340" t="str">
            <v xml:space="preserve"> MAQUETE ELETRONICA  </v>
          </cell>
          <cell r="D340" t="str">
            <v>CIVIL</v>
          </cell>
          <cell r="E340" t="str">
            <v>1.1.2.1.3.5</v>
          </cell>
          <cell r="F340" t="str">
            <v>1.1.2.1.3.5.1</v>
          </cell>
          <cell r="H340">
            <v>0</v>
          </cell>
          <cell r="I340">
            <v>0</v>
          </cell>
          <cell r="J340" t="str">
            <v/>
          </cell>
          <cell r="K340" t="str">
            <v/>
          </cell>
          <cell r="L340" t="str">
            <v/>
          </cell>
          <cell r="M340" t="str">
            <v/>
          </cell>
          <cell r="N340">
            <v>5</v>
          </cell>
          <cell r="O340" t="str">
            <v/>
          </cell>
        </row>
        <row r="341">
          <cell r="C341" t="str">
            <v xml:space="preserve">SUB-TOTAL - UNIDADE 2222 REFORMA CATALITICA  </v>
          </cell>
          <cell r="D341" t="str">
            <v>CIVIL</v>
          </cell>
          <cell r="E341" t="str">
            <v>1.1.2.1.3.5</v>
          </cell>
          <cell r="F341" t="str">
            <v>1.1.2.1.3.5.1</v>
          </cell>
        </row>
        <row r="342">
          <cell r="C342">
            <v>2316</v>
          </cell>
          <cell r="D342" t="str">
            <v>CIVIL</v>
          </cell>
          <cell r="E342" t="str">
            <v>1.1.2.1.3.5</v>
          </cell>
          <cell r="F342" t="str">
            <v>1.1.2.1.3.5.1</v>
          </cell>
          <cell r="H342" t="str">
            <v>DE-5230.00-2316-131-QGI-185</v>
          </cell>
          <cell r="I342" t="str">
            <v>DE-2316-C.24-187</v>
          </cell>
          <cell r="K342" t="str">
            <v>PIPE-RACK - PILARES - ARMADURA - FL.12/12</v>
          </cell>
          <cell r="N342">
            <v>20</v>
          </cell>
          <cell r="O342">
            <v>20</v>
          </cell>
        </row>
        <row r="343">
          <cell r="A343">
            <v>3</v>
          </cell>
          <cell r="B343" t="str">
            <v>1.1.5</v>
          </cell>
          <cell r="C343" t="str">
            <v xml:space="preserve">UNIDADE 32323 DEA ( GASOLINA )  </v>
          </cell>
          <cell r="D343" t="str">
            <v>CIVIL</v>
          </cell>
          <cell r="E343" t="str">
            <v>1.1.2.1.3.5</v>
          </cell>
          <cell r="F343" t="str">
            <v>1.1.2.1.3.5.1</v>
          </cell>
          <cell r="H343">
            <v>0</v>
          </cell>
          <cell r="I343">
            <v>0</v>
          </cell>
          <cell r="J343" t="str">
            <v/>
          </cell>
          <cell r="K343" t="str">
            <v/>
          </cell>
          <cell r="L343">
            <v>16</v>
          </cell>
          <cell r="M343" t="str">
            <v/>
          </cell>
          <cell r="N343" t="str">
            <v/>
          </cell>
          <cell r="O343" t="str">
            <v/>
          </cell>
        </row>
        <row r="344">
          <cell r="A344">
            <v>4</v>
          </cell>
          <cell r="B344" t="str">
            <v xml:space="preserve"> 1.1.5.1  </v>
          </cell>
          <cell r="C344" t="str">
            <v xml:space="preserve"> MOBILIZAÇÃO  </v>
          </cell>
          <cell r="D344" t="str">
            <v>CIVIL</v>
          </cell>
          <cell r="E344" t="str">
            <v>1.1.2.1.3.5</v>
          </cell>
          <cell r="F344" t="str">
            <v>1.1.2.1.3.5.1</v>
          </cell>
          <cell r="H344">
            <v>0</v>
          </cell>
          <cell r="I344">
            <v>0</v>
          </cell>
          <cell r="J344" t="str">
            <v/>
          </cell>
          <cell r="K344" t="str">
            <v/>
          </cell>
          <cell r="L344" t="str">
            <v/>
          </cell>
          <cell r="M344">
            <v>10</v>
          </cell>
          <cell r="N344" t="str">
            <v/>
          </cell>
          <cell r="O344" t="str">
            <v/>
          </cell>
        </row>
        <row r="345">
          <cell r="A345">
            <v>5</v>
          </cell>
          <cell r="B345" t="str">
            <v xml:space="preserve"> 1.1.5.1.1  </v>
          </cell>
          <cell r="C345" t="str">
            <v xml:space="preserve"> KICK OFF MEETING  </v>
          </cell>
          <cell r="D345" t="str">
            <v>CIVIL</v>
          </cell>
          <cell r="E345">
            <v>0.49999999999999994</v>
          </cell>
          <cell r="F345">
            <v>1</v>
          </cell>
          <cell r="H345">
            <v>0</v>
          </cell>
          <cell r="I345">
            <v>1</v>
          </cell>
          <cell r="J345" t="str">
            <v/>
          </cell>
          <cell r="K345" t="str">
            <v/>
          </cell>
          <cell r="L345" t="str">
            <v/>
          </cell>
          <cell r="M345" t="str">
            <v/>
          </cell>
          <cell r="N345">
            <v>5</v>
          </cell>
          <cell r="O345" t="str">
            <v/>
          </cell>
        </row>
        <row r="346">
          <cell r="A346">
            <v>5</v>
          </cell>
          <cell r="B346" t="str">
            <v xml:space="preserve"> 1.1.5.1.2  </v>
          </cell>
          <cell r="C346" t="str">
            <v xml:space="preserve"> MOBILIZAÇÃO, PLANEJAMENTO. MANUTENÇÃO  </v>
          </cell>
          <cell r="D346" t="str">
            <v>CIVIL</v>
          </cell>
          <cell r="E346" t="str">
            <v>1.1.2.1.3.5</v>
          </cell>
          <cell r="F346" t="str">
            <v>1.1.2.1.3.5.1</v>
          </cell>
          <cell r="H346">
            <v>0</v>
          </cell>
          <cell r="I346">
            <v>0</v>
          </cell>
          <cell r="J346" t="str">
            <v/>
          </cell>
          <cell r="K346" t="str">
            <v/>
          </cell>
          <cell r="L346" t="str">
            <v/>
          </cell>
          <cell r="M346" t="str">
            <v/>
          </cell>
          <cell r="N346">
            <v>75</v>
          </cell>
          <cell r="O346" t="str">
            <v/>
          </cell>
        </row>
        <row r="347">
          <cell r="A347">
            <v>6</v>
          </cell>
          <cell r="B347" t="str">
            <v xml:space="preserve"> 1.1.5.1.2.1  </v>
          </cell>
          <cell r="C347" t="str">
            <v xml:space="preserve"> MOBILIZAÇÃO DAS EQUIPES  </v>
          </cell>
          <cell r="D347" t="str">
            <v>CIVIL</v>
          </cell>
          <cell r="E347" t="str">
            <v>1.1.2.1.3.5</v>
          </cell>
          <cell r="F347" t="str">
            <v>1.1.2.1.3.5.1</v>
          </cell>
          <cell r="H347">
            <v>0</v>
          </cell>
          <cell r="I347">
            <v>0</v>
          </cell>
          <cell r="J347" t="str">
            <v/>
          </cell>
          <cell r="K347" t="str">
            <v/>
          </cell>
          <cell r="L347" t="str">
            <v/>
          </cell>
          <cell r="M347" t="str">
            <v/>
          </cell>
          <cell r="N347" t="str">
            <v/>
          </cell>
          <cell r="O347">
            <v>10</v>
          </cell>
        </row>
        <row r="348">
          <cell r="B348" t="str">
            <v>1.1.5.1.2.1.1</v>
          </cell>
          <cell r="C348" t="str">
            <v xml:space="preserve"> MOBILIZAÇÃO DA EQUIPE NO ESCRITÓRIO SEDE DA CONTRATADA</v>
          </cell>
          <cell r="D348" t="str">
            <v>CIVIL</v>
          </cell>
          <cell r="E348">
            <v>3.7499999999999999E-2</v>
          </cell>
          <cell r="F348">
            <v>1</v>
          </cell>
          <cell r="H348">
            <v>0</v>
          </cell>
          <cell r="I348">
            <v>0</v>
          </cell>
          <cell r="K348" t="str">
            <v>PIPE-RACK - VIGAS - ARMADURA - FL.6/18</v>
          </cell>
          <cell r="N348">
            <v>20</v>
          </cell>
          <cell r="O348">
            <v>20</v>
          </cell>
        </row>
        <row r="349">
          <cell r="B349" t="str">
            <v>1.1.5.1.2.1.2</v>
          </cell>
          <cell r="C349" t="str">
            <v xml:space="preserve"> MOBILIZAÇÃO DA EQUIPE MÍNIMA LOTADA NA UM-REPAR</v>
          </cell>
          <cell r="D349" t="str">
            <v>CIVIL</v>
          </cell>
          <cell r="E349">
            <v>0.71250000000000002</v>
          </cell>
          <cell r="F349">
            <v>1</v>
          </cell>
          <cell r="H349">
            <v>0</v>
          </cell>
          <cell r="I349">
            <v>0</v>
          </cell>
          <cell r="K349" t="str">
            <v>PIPE-RACK - VIGAS - ARMADURA - FL.7/18</v>
          </cell>
          <cell r="N349">
            <v>20</v>
          </cell>
          <cell r="O349">
            <v>20</v>
          </cell>
        </row>
        <row r="350">
          <cell r="A350">
            <v>6</v>
          </cell>
          <cell r="B350" t="str">
            <v xml:space="preserve">1.1.5.1.2.2  </v>
          </cell>
          <cell r="C350" t="str">
            <v xml:space="preserve"> PLANEJAMENTO  </v>
          </cell>
          <cell r="D350" t="str">
            <v>CIVIL</v>
          </cell>
          <cell r="E350" t="str">
            <v>1.1.2.1.3.5</v>
          </cell>
          <cell r="F350" t="str">
            <v>1.1.2.1.3.5.1</v>
          </cell>
          <cell r="H350">
            <v>0</v>
          </cell>
          <cell r="I350">
            <v>0</v>
          </cell>
          <cell r="J350" t="str">
            <v/>
          </cell>
          <cell r="K350" t="str">
            <v/>
          </cell>
          <cell r="L350" t="str">
            <v/>
          </cell>
          <cell r="M350" t="str">
            <v/>
          </cell>
          <cell r="N350" t="str">
            <v/>
          </cell>
          <cell r="O350">
            <v>40</v>
          </cell>
        </row>
        <row r="351">
          <cell r="B351" t="str">
            <v>1.1.5.1.2.2.1</v>
          </cell>
          <cell r="C351" t="str">
            <v>ORGANIZAÇÃO, RESPONSABILIDADE, AUTORIDADE E RECURSOS</v>
          </cell>
          <cell r="D351" t="str">
            <v>CIVIL</v>
          </cell>
          <cell r="E351" t="str">
            <v>1.1.2.1.3.5</v>
          </cell>
          <cell r="F351" t="str">
            <v>1.1.2.1.3.5.1</v>
          </cell>
          <cell r="H351">
            <v>0</v>
          </cell>
          <cell r="I351">
            <v>0</v>
          </cell>
          <cell r="K351" t="str">
            <v>PIPE-RACK - VIGAS - ARMADURA - FL.9/18</v>
          </cell>
          <cell r="N351">
            <v>20</v>
          </cell>
          <cell r="O351">
            <v>20</v>
          </cell>
        </row>
        <row r="352">
          <cell r="B352" t="str">
            <v>1.1.5.1.2.2.1.1</v>
          </cell>
          <cell r="C352" t="str">
            <v>ORGANOGRAMAS</v>
          </cell>
          <cell r="D352" t="str">
            <v>CIVIL</v>
          </cell>
          <cell r="E352">
            <v>0.15</v>
          </cell>
          <cell r="F352">
            <v>1</v>
          </cell>
          <cell r="H352">
            <v>1</v>
          </cell>
          <cell r="I352">
            <v>0</v>
          </cell>
          <cell r="K352" t="str">
            <v>PIPE-RACK - VIGAS - ARMADURA - FL.10/18</v>
          </cell>
          <cell r="N352">
            <v>20</v>
          </cell>
          <cell r="O352">
            <v>20</v>
          </cell>
        </row>
        <row r="353">
          <cell r="B353" t="str">
            <v>1.1.5.1.2.2.1.2</v>
          </cell>
          <cell r="C353" t="str">
            <v>CURRÍCULOS</v>
          </cell>
          <cell r="D353" t="str">
            <v>CIVIL</v>
          </cell>
          <cell r="E353">
            <v>0.15</v>
          </cell>
          <cell r="F353">
            <v>1</v>
          </cell>
          <cell r="H353">
            <v>1</v>
          </cell>
          <cell r="I353">
            <v>0</v>
          </cell>
          <cell r="K353" t="str">
            <v>PIPE-RACK - VIGAS - ARMADURA - FL.11/18</v>
          </cell>
          <cell r="N353">
            <v>20</v>
          </cell>
          <cell r="O353">
            <v>20</v>
          </cell>
        </row>
        <row r="354">
          <cell r="B354" t="str">
            <v>1.1.5.1.2.2.2</v>
          </cell>
          <cell r="C354" t="str">
            <v>RECURSOS</v>
          </cell>
          <cell r="D354" t="str">
            <v>CIVIL</v>
          </cell>
          <cell r="E354" t="str">
            <v>1.1.2.1.3.5</v>
          </cell>
          <cell r="F354" t="str">
            <v>1.1.2.1.3.5.1</v>
          </cell>
          <cell r="H354">
            <v>0</v>
          </cell>
          <cell r="I354">
            <v>0</v>
          </cell>
          <cell r="K354" t="str">
            <v>PIPE-RACK - VIGAS - ARMADURA - FL.12/18</v>
          </cell>
          <cell r="N354">
            <v>20</v>
          </cell>
          <cell r="O354">
            <v>20</v>
          </cell>
        </row>
        <row r="355">
          <cell r="B355" t="str">
            <v>1.1.5.1.2.2.2.1</v>
          </cell>
          <cell r="C355" t="str">
            <v>HISTOGRAMA DE MÃO DE OBRA</v>
          </cell>
          <cell r="D355" t="str">
            <v>CIVIL</v>
          </cell>
          <cell r="E355">
            <v>0.3</v>
          </cell>
          <cell r="F355">
            <v>1</v>
          </cell>
          <cell r="H355">
            <v>0</v>
          </cell>
          <cell r="I355">
            <v>0</v>
          </cell>
          <cell r="K355" t="str">
            <v>PIPE-RACK - VIGAS - ARMADURA - FL.13/18</v>
          </cell>
          <cell r="N355">
            <v>20</v>
          </cell>
          <cell r="O355">
            <v>20</v>
          </cell>
        </row>
        <row r="356">
          <cell r="B356" t="str">
            <v>1.1.5.1.2.2.3</v>
          </cell>
          <cell r="C356" t="str">
            <v>PROCEDIMENTO DE PLANEJAMENTO DE PROJETO</v>
          </cell>
          <cell r="D356" t="str">
            <v>CIVIL</v>
          </cell>
          <cell r="E356" t="str">
            <v>1.1.2.1.3.5</v>
          </cell>
          <cell r="F356" t="str">
            <v>1.1.2.1.3.5.1</v>
          </cell>
          <cell r="H356">
            <v>0</v>
          </cell>
          <cell r="I356">
            <v>0</v>
          </cell>
          <cell r="K356" t="str">
            <v>PIPE-RACK - VIGAS - ARMADURA - FL.14/18</v>
          </cell>
          <cell r="N356">
            <v>20</v>
          </cell>
          <cell r="O356">
            <v>20</v>
          </cell>
        </row>
        <row r="357">
          <cell r="B357" t="str">
            <v>1.1.5.1.2.2.3.1</v>
          </cell>
          <cell r="C357" t="str">
            <v>EAP DETALHADA</v>
          </cell>
          <cell r="D357" t="str">
            <v>CIVIL</v>
          </cell>
          <cell r="E357">
            <v>0.26999999999999996</v>
          </cell>
          <cell r="F357">
            <v>1</v>
          </cell>
          <cell r="H357">
            <v>0</v>
          </cell>
          <cell r="I357">
            <v>0</v>
          </cell>
          <cell r="K357" t="str">
            <v>PIPE-RACK - VIGAS - ARMADURA - FL.15/18</v>
          </cell>
          <cell r="N357">
            <v>20</v>
          </cell>
          <cell r="O357">
            <v>20</v>
          </cell>
        </row>
        <row r="358">
          <cell r="B358" t="str">
            <v>1.1.5.1.2.2.3.2</v>
          </cell>
          <cell r="C358" t="str">
            <v>LISTA DE DOCUMENTOS DA U-2316 - UHDS</v>
          </cell>
          <cell r="D358" t="str">
            <v>CIVIL</v>
          </cell>
          <cell r="E358">
            <v>0.36</v>
          </cell>
          <cell r="F358">
            <v>1</v>
          </cell>
          <cell r="H358">
            <v>0</v>
          </cell>
          <cell r="I358">
            <v>0</v>
          </cell>
          <cell r="K358" t="str">
            <v>PIPE-RACK - VIGAS - ARMADURA - FL.16/18</v>
          </cell>
          <cell r="N358">
            <v>20</v>
          </cell>
          <cell r="O358">
            <v>20</v>
          </cell>
        </row>
        <row r="359">
          <cell r="B359" t="str">
            <v>1.1.5.1.2.2.3.3</v>
          </cell>
          <cell r="C359" t="str">
            <v>CRONOGRAMA DE EXECUÇÃO FÍSICA DETALHADO</v>
          </cell>
          <cell r="D359" t="str">
            <v>CIVIL</v>
          </cell>
          <cell r="E359">
            <v>0.36</v>
          </cell>
          <cell r="F359">
            <v>1</v>
          </cell>
          <cell r="H359">
            <v>0</v>
          </cell>
          <cell r="I359">
            <v>0</v>
          </cell>
          <cell r="K359" t="str">
            <v>PIPE-RACK - VIGAS - ARMADURA - FL.17/18</v>
          </cell>
          <cell r="N359">
            <v>20</v>
          </cell>
          <cell r="O359">
            <v>20</v>
          </cell>
        </row>
        <row r="360">
          <cell r="B360" t="str">
            <v>1.1.5.1.2.2.3.4</v>
          </cell>
          <cell r="C360" t="str">
            <v>CURVA DE EXECUÇÃO FÍSICA</v>
          </cell>
          <cell r="D360" t="str">
            <v>CIVIL</v>
          </cell>
          <cell r="E360">
            <v>0.18</v>
          </cell>
          <cell r="F360">
            <v>1</v>
          </cell>
          <cell r="H360">
            <v>0</v>
          </cell>
          <cell r="I360">
            <v>0</v>
          </cell>
          <cell r="K360" t="str">
            <v>PIPE-RACK - VIGAS - ARMADURA - FL.18/18</v>
          </cell>
          <cell r="N360">
            <v>20</v>
          </cell>
          <cell r="O360">
            <v>20</v>
          </cell>
        </row>
        <row r="361">
          <cell r="B361" t="str">
            <v>1.1.5.1.2.2.3.5</v>
          </cell>
          <cell r="C361" t="str">
            <v>CRONOGRAMA DE EXECUÇÃO FÍSICA-FINANCEIRO DETALHADO</v>
          </cell>
          <cell r="D361" t="str">
            <v>CIVIL</v>
          </cell>
          <cell r="E361">
            <v>0.18</v>
          </cell>
          <cell r="F361">
            <v>1</v>
          </cell>
          <cell r="H361">
            <v>0</v>
          </cell>
          <cell r="I361">
            <v>0</v>
          </cell>
          <cell r="K361" t="str">
            <v>PIPE-RACK - LAJES - ARMADURA - FL.1/2</v>
          </cell>
          <cell r="N361">
            <v>20</v>
          </cell>
          <cell r="O361">
            <v>20</v>
          </cell>
        </row>
        <row r="362">
          <cell r="B362" t="str">
            <v>1.1.5.1.2.2.3.6</v>
          </cell>
          <cell r="C362" t="str">
            <v>CURVA DE EXECUÇÃO FÍSICA-FINANCEIRA</v>
          </cell>
          <cell r="D362" t="str">
            <v>CIVIL</v>
          </cell>
          <cell r="E362">
            <v>0.18</v>
          </cell>
          <cell r="F362">
            <v>1</v>
          </cell>
          <cell r="H362">
            <v>0</v>
          </cell>
          <cell r="I362">
            <v>0</v>
          </cell>
          <cell r="K362" t="str">
            <v>PIPE-RACK - LAJES - ARMADURA - FL.2/2</v>
          </cell>
          <cell r="N362">
            <v>20</v>
          </cell>
          <cell r="O362">
            <v>20</v>
          </cell>
        </row>
        <row r="363">
          <cell r="B363" t="str">
            <v>1.1.5.1.2.2.3.7</v>
          </cell>
          <cell r="C363" t="str">
            <v>PROCEDIMENTO DE MEDIÇÃO DE SERVIÇOS</v>
          </cell>
          <cell r="D363" t="str">
            <v>CIVIL</v>
          </cell>
          <cell r="E363">
            <v>0.26999999999999996</v>
          </cell>
          <cell r="F363">
            <v>1</v>
          </cell>
          <cell r="H363">
            <v>1</v>
          </cell>
          <cell r="I363">
            <v>0</v>
          </cell>
        </row>
        <row r="364">
          <cell r="B364" t="str">
            <v>1.1.5.1.2.2.4</v>
          </cell>
          <cell r="C364" t="str">
            <v>PROCEDIMENTOS DE QSMS</v>
          </cell>
          <cell r="D364" t="str">
            <v>CIVIL</v>
          </cell>
          <cell r="E364" t="str">
            <v>1.1.2.1.3.5</v>
          </cell>
          <cell r="F364" t="str">
            <v>1.1.2.1.3.5.1</v>
          </cell>
          <cell r="H364">
            <v>0</v>
          </cell>
          <cell r="I364">
            <v>0</v>
          </cell>
          <cell r="K364" t="str">
            <v>MC PIPE RACK</v>
          </cell>
          <cell r="N364">
            <v>150</v>
          </cell>
        </row>
        <row r="365">
          <cell r="B365" t="str">
            <v>1.1.5.1.2.2.4.1</v>
          </cell>
          <cell r="C365" t="str">
            <v>MANUAL DA QUALIDADE DE PROJETO DE PRÉ-DETALHAMENTO</v>
          </cell>
          <cell r="D365" t="str">
            <v>CIVIL</v>
          </cell>
          <cell r="E365">
            <v>0.42</v>
          </cell>
          <cell r="F365">
            <v>1</v>
          </cell>
          <cell r="H365">
            <v>1</v>
          </cell>
          <cell r="I365">
            <v>0</v>
          </cell>
        </row>
        <row r="366">
          <cell r="B366" t="str">
            <v>1.1.5.1.2.2.4.2</v>
          </cell>
          <cell r="C366" t="str">
            <v>PLANO DA QUALIDADE</v>
          </cell>
          <cell r="D366" t="str">
            <v>CIVIL</v>
          </cell>
          <cell r="E366">
            <v>0.18</v>
          </cell>
          <cell r="F366">
            <v>1</v>
          </cell>
          <cell r="H366">
            <v>1</v>
          </cell>
          <cell r="I366">
            <v>0</v>
          </cell>
          <cell r="K366" t="str">
            <v>MC ESTRUTURA I</v>
          </cell>
          <cell r="N366">
            <v>70</v>
          </cell>
        </row>
        <row r="367">
          <cell r="A367">
            <v>6</v>
          </cell>
          <cell r="B367" t="str">
            <v xml:space="preserve"> 1.1.5.1.2.3  </v>
          </cell>
          <cell r="C367" t="str">
            <v xml:space="preserve"> MANUTENÇÃO DAS EQUIPES  </v>
          </cell>
          <cell r="D367" t="str">
            <v>CIVIL</v>
          </cell>
          <cell r="E367" t="str">
            <v>1.1.2.1.3.5</v>
          </cell>
          <cell r="F367" t="str">
            <v>1.1.2.1.3.5.1</v>
          </cell>
          <cell r="H367">
            <v>0</v>
          </cell>
          <cell r="I367">
            <v>0</v>
          </cell>
          <cell r="J367" t="str">
            <v/>
          </cell>
          <cell r="K367" t="str">
            <v/>
          </cell>
          <cell r="L367" t="str">
            <v/>
          </cell>
          <cell r="M367" t="str">
            <v/>
          </cell>
          <cell r="N367" t="str">
            <v/>
          </cell>
          <cell r="O367">
            <v>50</v>
          </cell>
        </row>
        <row r="368">
          <cell r="B368" t="str">
            <v xml:space="preserve"> 1.1.5.1.2.3.1</v>
          </cell>
          <cell r="C368" t="str">
            <v>MANUTENÇÃO DA EQUIPE NO ESCRITÓRIO SEDE DA CONTRATADA</v>
          </cell>
          <cell r="D368" t="str">
            <v>CIVIL</v>
          </cell>
          <cell r="E368">
            <v>0</v>
          </cell>
          <cell r="F368">
            <v>1</v>
          </cell>
          <cell r="H368">
            <v>0</v>
          </cell>
          <cell r="I368">
            <v>0</v>
          </cell>
          <cell r="K368" t="str">
            <v>MC ESTRUTURA III</v>
          </cell>
          <cell r="N368">
            <v>70</v>
          </cell>
        </row>
        <row r="369">
          <cell r="B369" t="str">
            <v xml:space="preserve"> 1.1.5.1.2.3.2</v>
          </cell>
          <cell r="C369" t="str">
            <v>MANUTENÇÃO DA EQUIPE MÍNIMA LOTADA NA UM-REPAR</v>
          </cell>
          <cell r="D369" t="str">
            <v>CIVIL</v>
          </cell>
          <cell r="E369">
            <v>0</v>
          </cell>
          <cell r="F369">
            <v>1</v>
          </cell>
          <cell r="H369">
            <v>0</v>
          </cell>
          <cell r="I369">
            <v>0</v>
          </cell>
          <cell r="K369" t="str">
            <v>MC ESTRUTURA IV</v>
          </cell>
          <cell r="N369">
            <v>70</v>
          </cell>
        </row>
        <row r="370">
          <cell r="A370">
            <v>5</v>
          </cell>
          <cell r="B370" t="str">
            <v xml:space="preserve"> 1.1.5.1.3  </v>
          </cell>
          <cell r="C370" t="str">
            <v xml:space="preserve"> DESMOBILIZAÇÃO  </v>
          </cell>
          <cell r="D370" t="str">
            <v>CIVIL</v>
          </cell>
          <cell r="E370">
            <v>1.9999999999999998</v>
          </cell>
          <cell r="F370">
            <v>1</v>
          </cell>
          <cell r="H370">
            <v>0</v>
          </cell>
          <cell r="I370">
            <v>0</v>
          </cell>
          <cell r="J370" t="str">
            <v/>
          </cell>
          <cell r="K370" t="str">
            <v/>
          </cell>
          <cell r="L370" t="str">
            <v/>
          </cell>
          <cell r="M370" t="str">
            <v/>
          </cell>
          <cell r="N370">
            <v>20</v>
          </cell>
          <cell r="O370" t="str">
            <v/>
          </cell>
        </row>
        <row r="371">
          <cell r="A371">
            <v>4</v>
          </cell>
          <cell r="B371" t="str">
            <v xml:space="preserve"> 1.1.5.2  </v>
          </cell>
          <cell r="C371" t="str">
            <v xml:space="preserve"> INFRA-ESTRUTURA  </v>
          </cell>
          <cell r="D371" t="str">
            <v>CIVIL</v>
          </cell>
          <cell r="E371" t="str">
            <v>1.1.2.1.3.5</v>
          </cell>
          <cell r="F371" t="str">
            <v>1.1.2.1.3.5.1</v>
          </cell>
          <cell r="H371">
            <v>0</v>
          </cell>
          <cell r="I371">
            <v>0</v>
          </cell>
          <cell r="J371" t="str">
            <v/>
          </cell>
          <cell r="K371" t="str">
            <v/>
          </cell>
          <cell r="L371" t="str">
            <v/>
          </cell>
          <cell r="M371">
            <v>8</v>
          </cell>
          <cell r="N371" t="str">
            <v/>
          </cell>
          <cell r="O371" t="str">
            <v/>
          </cell>
        </row>
        <row r="372">
          <cell r="A372">
            <v>5</v>
          </cell>
          <cell r="B372" t="str">
            <v xml:space="preserve"> 1.1.5.2.1  </v>
          </cell>
          <cell r="C372" t="str">
            <v xml:space="preserve"> ESCRITÓRIO DA CONTRATADA NA UN-REPAR  </v>
          </cell>
          <cell r="D372" t="str">
            <v>CIVIL</v>
          </cell>
          <cell r="E372" t="str">
            <v>1.1.2.1.3.5</v>
          </cell>
          <cell r="F372" t="str">
            <v>1.1.2.1.3.5.1</v>
          </cell>
          <cell r="H372">
            <v>0</v>
          </cell>
          <cell r="I372">
            <v>0</v>
          </cell>
          <cell r="J372" t="str">
            <v/>
          </cell>
          <cell r="K372" t="str">
            <v/>
          </cell>
          <cell r="L372" t="str">
            <v/>
          </cell>
          <cell r="M372" t="str">
            <v/>
          </cell>
          <cell r="N372">
            <v>100</v>
          </cell>
          <cell r="O372" t="str">
            <v/>
          </cell>
        </row>
        <row r="373">
          <cell r="B373" t="str">
            <v xml:space="preserve"> 1.1.5.2.1.1</v>
          </cell>
          <cell r="C373" t="str">
            <v xml:space="preserve">IMPLANTAÇÃO DO ESCRITÓRIO DA CONTRATADA NA UN-REPAR  </v>
          </cell>
          <cell r="D373" t="str">
            <v>CIVIL</v>
          </cell>
          <cell r="E373">
            <v>0</v>
          </cell>
          <cell r="F373">
            <v>1</v>
          </cell>
          <cell r="H373">
            <v>0</v>
          </cell>
          <cell r="I373">
            <v>0</v>
          </cell>
          <cell r="K373" t="str">
            <v>PLANTA DE COBERTURA  -  CASA DE COMPRESSORES</v>
          </cell>
          <cell r="N373">
            <v>35</v>
          </cell>
          <cell r="O373">
            <v>10</v>
          </cell>
        </row>
        <row r="374">
          <cell r="B374" t="str">
            <v xml:space="preserve"> 1.1.5.2.1.2</v>
          </cell>
          <cell r="C374" t="str">
            <v xml:space="preserve">MANUTENÇÃO ESCRITÓRIO DA CONTRATADA NA UN-REPAR  </v>
          </cell>
          <cell r="D374" t="str">
            <v>CIVIL</v>
          </cell>
          <cell r="E374">
            <v>0</v>
          </cell>
          <cell r="F374">
            <v>1</v>
          </cell>
          <cell r="H374">
            <v>0</v>
          </cell>
          <cell r="I374">
            <v>0</v>
          </cell>
          <cell r="K374" t="str">
            <v>CORTES  -  CASA DE COMPRESSORES</v>
          </cell>
          <cell r="N374">
            <v>35</v>
          </cell>
          <cell r="O374">
            <v>90</v>
          </cell>
        </row>
        <row r="375">
          <cell r="C375">
            <v>2316</v>
          </cell>
          <cell r="D375" t="str">
            <v>CIVIL</v>
          </cell>
          <cell r="E375" t="str">
            <v>1.1.2.1.3.5</v>
          </cell>
          <cell r="F375" t="str">
            <v>1.1.2.1.3.5.1</v>
          </cell>
          <cell r="H375">
            <v>0</v>
          </cell>
          <cell r="I375">
            <v>0</v>
          </cell>
          <cell r="K375" t="str">
            <v>FACHADAS  -  CASA DE COMPRESSORES</v>
          </cell>
          <cell r="N375">
            <v>35</v>
          </cell>
        </row>
        <row r="376">
          <cell r="A376">
            <v>4</v>
          </cell>
          <cell r="B376" t="str">
            <v xml:space="preserve"> 1.1.5.3  </v>
          </cell>
          <cell r="C376" t="str">
            <v xml:space="preserve"> PROJETOS CIVIS E ELETRONICOS  </v>
          </cell>
          <cell r="D376" t="str">
            <v>CIVIL</v>
          </cell>
          <cell r="E376" t="str">
            <v>1.1.2.1.3.5</v>
          </cell>
          <cell r="F376" t="str">
            <v>1.1.2.1.3.5.1</v>
          </cell>
          <cell r="H376">
            <v>0</v>
          </cell>
          <cell r="I376">
            <v>0</v>
          </cell>
          <cell r="J376" t="str">
            <v/>
          </cell>
          <cell r="K376" t="str">
            <v/>
          </cell>
          <cell r="L376" t="str">
            <v/>
          </cell>
          <cell r="M376">
            <v>82</v>
          </cell>
          <cell r="N376" t="str">
            <v/>
          </cell>
          <cell r="O376" t="str">
            <v/>
          </cell>
        </row>
        <row r="377">
          <cell r="A377">
            <v>5</v>
          </cell>
          <cell r="B377" t="str">
            <v xml:space="preserve"> 1.1.5.3.1  </v>
          </cell>
          <cell r="C377" t="str">
            <v xml:space="preserve"> CIVIL  </v>
          </cell>
          <cell r="D377" t="str">
            <v>CIVIL</v>
          </cell>
          <cell r="E377" t="str">
            <v>1.1.2.1.3.5</v>
          </cell>
          <cell r="F377" t="str">
            <v>1.1.2.1.3.5.1</v>
          </cell>
          <cell r="H377">
            <v>0</v>
          </cell>
          <cell r="I377">
            <v>0</v>
          </cell>
          <cell r="J377" t="str">
            <v/>
          </cell>
          <cell r="K377" t="str">
            <v/>
          </cell>
          <cell r="L377" t="str">
            <v/>
          </cell>
          <cell r="M377" t="str">
            <v/>
          </cell>
          <cell r="N377">
            <v>15</v>
          </cell>
          <cell r="O377" t="str">
            <v/>
          </cell>
        </row>
        <row r="378">
          <cell r="A378">
            <v>6</v>
          </cell>
          <cell r="B378" t="str">
            <v xml:space="preserve"> 1.1.5.3.1.1  </v>
          </cell>
          <cell r="C378" t="str">
            <v xml:space="preserve"> ESTRUTURA  </v>
          </cell>
          <cell r="D378" t="str">
            <v>CIVIL</v>
          </cell>
          <cell r="E378" t="str">
            <v>1.1.2.1.3.5</v>
          </cell>
          <cell r="F378" t="str">
            <v>1.1.2.1.3.5.1</v>
          </cell>
          <cell r="H378">
            <v>0</v>
          </cell>
          <cell r="I378">
            <v>0</v>
          </cell>
          <cell r="J378" t="str">
            <v/>
          </cell>
          <cell r="K378" t="str">
            <v/>
          </cell>
          <cell r="L378" t="str">
            <v/>
          </cell>
          <cell r="M378" t="str">
            <v/>
          </cell>
          <cell r="N378" t="str">
            <v/>
          </cell>
          <cell r="O378">
            <v>40</v>
          </cell>
        </row>
        <row r="379">
          <cell r="A379">
            <v>6</v>
          </cell>
          <cell r="B379" t="str">
            <v xml:space="preserve"> 1.1.5.3.1.2  </v>
          </cell>
          <cell r="C379" t="str">
            <v xml:space="preserve"> ARQUITETONICO  </v>
          </cell>
          <cell r="D379" t="str">
            <v>CIVIL</v>
          </cell>
          <cell r="E379" t="str">
            <v>1.1.2.1.3.5</v>
          </cell>
          <cell r="F379" t="str">
            <v>1.1.2.1.3.5.1</v>
          </cell>
          <cell r="H379">
            <v>0</v>
          </cell>
          <cell r="I379">
            <v>0</v>
          </cell>
          <cell r="J379" t="str">
            <v/>
          </cell>
          <cell r="K379" t="str">
            <v/>
          </cell>
          <cell r="L379" t="str">
            <v/>
          </cell>
          <cell r="M379" t="str">
            <v/>
          </cell>
          <cell r="N379" t="str">
            <v/>
          </cell>
          <cell r="O379">
            <v>30</v>
          </cell>
        </row>
        <row r="380">
          <cell r="A380">
            <v>6</v>
          </cell>
          <cell r="B380" t="str">
            <v xml:space="preserve"> 1.1.5.3.1.3  </v>
          </cell>
          <cell r="C380" t="str">
            <v xml:space="preserve"> UNDERGROUD  </v>
          </cell>
          <cell r="D380" t="str">
            <v>CIVIL</v>
          </cell>
          <cell r="E380" t="str">
            <v>1.1.2.1.3.5</v>
          </cell>
          <cell r="F380" t="str">
            <v>1.1.2.1.3.5.1</v>
          </cell>
          <cell r="H380">
            <v>0</v>
          </cell>
          <cell r="I380">
            <v>0</v>
          </cell>
          <cell r="J380" t="str">
            <v/>
          </cell>
          <cell r="K380" t="str">
            <v/>
          </cell>
          <cell r="L380" t="str">
            <v/>
          </cell>
          <cell r="M380" t="str">
            <v/>
          </cell>
          <cell r="N380" t="str">
            <v/>
          </cell>
          <cell r="O380">
            <v>30</v>
          </cell>
        </row>
        <row r="381">
          <cell r="A381">
            <v>5</v>
          </cell>
          <cell r="B381" t="str">
            <v xml:space="preserve"> 1.1.5.3.2  </v>
          </cell>
          <cell r="C381" t="str">
            <v xml:space="preserve"> ELETROMECÂNICOS  </v>
          </cell>
          <cell r="D381" t="str">
            <v>CIVIL</v>
          </cell>
          <cell r="E381" t="str">
            <v>1.1.2.1.3</v>
          </cell>
          <cell r="F381" t="str">
            <v>1.1.2.1.3.6</v>
          </cell>
          <cell r="G381" t="str">
            <v>1.1.2.1.3.6</v>
          </cell>
          <cell r="H381">
            <v>0</v>
          </cell>
          <cell r="I381">
            <v>0</v>
          </cell>
          <cell r="J381" t="str">
            <v/>
          </cell>
          <cell r="K381" t="str">
            <v/>
          </cell>
          <cell r="L381" t="str">
            <v/>
          </cell>
          <cell r="M381" t="str">
            <v/>
          </cell>
          <cell r="N381">
            <v>78</v>
          </cell>
          <cell r="O381" t="str">
            <v/>
          </cell>
        </row>
        <row r="382">
          <cell r="A382">
            <v>6</v>
          </cell>
          <cell r="B382" t="str">
            <v xml:space="preserve"> 1.1.5.3.2.1  </v>
          </cell>
          <cell r="C382" t="str">
            <v xml:space="preserve"> PROCESSO  </v>
          </cell>
          <cell r="D382" t="str">
            <v>CIVIL</v>
          </cell>
          <cell r="E382" t="str">
            <v>1.1.2.1.3.6</v>
          </cell>
          <cell r="F382" t="str">
            <v>1.1.2.1.3.6.1</v>
          </cell>
          <cell r="H382">
            <v>0</v>
          </cell>
          <cell r="I382">
            <v>0</v>
          </cell>
          <cell r="J382" t="str">
            <v/>
          </cell>
          <cell r="K382" t="str">
            <v/>
          </cell>
          <cell r="L382" t="str">
            <v/>
          </cell>
          <cell r="M382" t="str">
            <v/>
          </cell>
          <cell r="N382" t="str">
            <v/>
          </cell>
          <cell r="O382">
            <v>25</v>
          </cell>
        </row>
        <row r="383">
          <cell r="A383">
            <v>6</v>
          </cell>
          <cell r="B383" t="str">
            <v xml:space="preserve"> 1.1.5.3.2.2  </v>
          </cell>
          <cell r="C383" t="str">
            <v xml:space="preserve"> EQUIPAMENTOS  </v>
          </cell>
          <cell r="D383" t="str">
            <v>CIVIL</v>
          </cell>
          <cell r="E383" t="str">
            <v>1.1.2.1.3.6</v>
          </cell>
          <cell r="F383" t="str">
            <v>1.1.2.1.3.6.1</v>
          </cell>
          <cell r="H383">
            <v>0</v>
          </cell>
          <cell r="I383">
            <v>0</v>
          </cell>
          <cell r="J383" t="str">
            <v/>
          </cell>
          <cell r="K383" t="str">
            <v/>
          </cell>
          <cell r="L383" t="str">
            <v/>
          </cell>
          <cell r="M383" t="str">
            <v/>
          </cell>
          <cell r="N383" t="str">
            <v/>
          </cell>
          <cell r="O383">
            <v>15</v>
          </cell>
        </row>
        <row r="384">
          <cell r="A384">
            <v>6</v>
          </cell>
          <cell r="B384" t="str">
            <v xml:space="preserve"> 1.1.5.3.2.3  </v>
          </cell>
          <cell r="C384" t="str">
            <v xml:space="preserve"> TUBULAÇÃO  </v>
          </cell>
          <cell r="D384" t="str">
            <v>CIVIL</v>
          </cell>
          <cell r="E384" t="str">
            <v>1.1.2.1.3</v>
          </cell>
          <cell r="F384" t="str">
            <v>1.1.2.1.3.7</v>
          </cell>
          <cell r="G384" t="str">
            <v>1.1.2.1.3.7</v>
          </cell>
          <cell r="H384">
            <v>0</v>
          </cell>
          <cell r="I384">
            <v>0</v>
          </cell>
          <cell r="J384" t="str">
            <v/>
          </cell>
          <cell r="K384" t="str">
            <v/>
          </cell>
          <cell r="L384" t="str">
            <v/>
          </cell>
          <cell r="M384" t="str">
            <v/>
          </cell>
          <cell r="N384" t="str">
            <v/>
          </cell>
          <cell r="O384">
            <v>30</v>
          </cell>
        </row>
        <row r="385">
          <cell r="A385">
            <v>6</v>
          </cell>
          <cell r="B385" t="str">
            <v xml:space="preserve"> 1.1.5.3.2.4  </v>
          </cell>
          <cell r="C385" t="str">
            <v xml:space="preserve"> ELÉTRICA  </v>
          </cell>
          <cell r="D385" t="str">
            <v>CIVIL</v>
          </cell>
          <cell r="E385" t="str">
            <v>1.1.2.1.3.7</v>
          </cell>
          <cell r="F385" t="str">
            <v>1.1.2.1.3.7.1</v>
          </cell>
          <cell r="H385">
            <v>0</v>
          </cell>
          <cell r="I385">
            <v>0</v>
          </cell>
          <cell r="J385" t="str">
            <v/>
          </cell>
          <cell r="K385" t="str">
            <v/>
          </cell>
          <cell r="L385" t="str">
            <v/>
          </cell>
          <cell r="M385" t="str">
            <v/>
          </cell>
          <cell r="N385" t="str">
            <v/>
          </cell>
          <cell r="O385">
            <v>10</v>
          </cell>
        </row>
        <row r="386">
          <cell r="A386">
            <v>6</v>
          </cell>
          <cell r="B386" t="str">
            <v xml:space="preserve"> 1.1.5.3.2.5  </v>
          </cell>
          <cell r="C386" t="str">
            <v xml:space="preserve"> INSTRUMENTAÇÃO  </v>
          </cell>
          <cell r="D386" t="str">
            <v>CIVIL</v>
          </cell>
          <cell r="E386" t="str">
            <v>1.1.2.1.3.7</v>
          </cell>
          <cell r="F386" t="str">
            <v>1.1.2.1.3.7.1</v>
          </cell>
          <cell r="H386">
            <v>0</v>
          </cell>
          <cell r="I386">
            <v>0</v>
          </cell>
          <cell r="J386" t="str">
            <v/>
          </cell>
          <cell r="K386" t="str">
            <v/>
          </cell>
          <cell r="L386" t="str">
            <v/>
          </cell>
          <cell r="M386" t="str">
            <v/>
          </cell>
          <cell r="N386" t="str">
            <v/>
          </cell>
          <cell r="O386">
            <v>20</v>
          </cell>
        </row>
        <row r="387">
          <cell r="A387">
            <v>5</v>
          </cell>
          <cell r="B387" t="str">
            <v xml:space="preserve"> 1.1.5.3.3  </v>
          </cell>
          <cell r="C387" t="str">
            <v xml:space="preserve"> LIVRO DE PROJETO DE PRÉ DETALHAMENTO  </v>
          </cell>
          <cell r="D387" t="str">
            <v>CIVIL</v>
          </cell>
          <cell r="E387" t="str">
            <v>1.1.2.1.3.7</v>
          </cell>
          <cell r="F387" t="str">
            <v>1.1.2.1.3.7.1</v>
          </cell>
          <cell r="H387">
            <v>0</v>
          </cell>
          <cell r="I387">
            <v>0</v>
          </cell>
          <cell r="J387" t="str">
            <v/>
          </cell>
          <cell r="K387" t="str">
            <v/>
          </cell>
          <cell r="L387" t="str">
            <v/>
          </cell>
          <cell r="M387" t="str">
            <v/>
          </cell>
          <cell r="N387">
            <v>2</v>
          </cell>
          <cell r="O387" t="str">
            <v/>
          </cell>
        </row>
        <row r="388">
          <cell r="A388">
            <v>5</v>
          </cell>
          <cell r="B388" t="str">
            <v xml:space="preserve"> 1.1.5.3.4  </v>
          </cell>
          <cell r="C388" t="str">
            <v xml:space="preserve"> MAQUETE ELETRONICA  </v>
          </cell>
          <cell r="D388" t="str">
            <v>CIVIL</v>
          </cell>
          <cell r="E388" t="str">
            <v>1.1.2.1.3.7</v>
          </cell>
          <cell r="F388" t="str">
            <v>1.1.2.1.3.7.1</v>
          </cell>
          <cell r="H388">
            <v>0</v>
          </cell>
          <cell r="I388">
            <v>0</v>
          </cell>
          <cell r="J388" t="str">
            <v/>
          </cell>
          <cell r="K388" t="str">
            <v/>
          </cell>
          <cell r="L388" t="str">
            <v/>
          </cell>
          <cell r="M388" t="str">
            <v/>
          </cell>
          <cell r="N388">
            <v>5</v>
          </cell>
          <cell r="O388" t="str">
            <v/>
          </cell>
        </row>
        <row r="389">
          <cell r="C389" t="str">
            <v xml:space="preserve">SUB-TOTAL - UNIDADE 32323 DEA ( GASOLINA )  </v>
          </cell>
          <cell r="D389" t="str">
            <v>CIVIL</v>
          </cell>
          <cell r="E389" t="str">
            <v>1.1.2.1.3.7</v>
          </cell>
          <cell r="F389" t="str">
            <v>1.1.2.1.3.7.1</v>
          </cell>
          <cell r="H389" t="str">
            <v>DE-5230.00-2316-140-QGI-005</v>
          </cell>
          <cell r="I389" t="str">
            <v>DE-2316-C.25-005</v>
          </cell>
          <cell r="K389" t="str">
            <v>CASA DOS COMPRESSORES - ESTRUTURA METÁLICA - DETALHES E PASSADIÇO DA VIGA DE ROLAMENTO</v>
          </cell>
          <cell r="L389" t="str">
            <v>A1</v>
          </cell>
          <cell r="M389" t="str">
            <v>1</v>
          </cell>
          <cell r="N389">
            <v>30</v>
          </cell>
          <cell r="O389">
            <v>30</v>
          </cell>
        </row>
        <row r="390">
          <cell r="C390">
            <v>2316</v>
          </cell>
          <cell r="D390" t="str">
            <v>CIVIL</v>
          </cell>
          <cell r="E390" t="str">
            <v>1.1.2.1.3.7</v>
          </cell>
          <cell r="F390" t="str">
            <v>1.1.2.1.3.7.1</v>
          </cell>
          <cell r="H390" t="str">
            <v>DE-5230.00-2316-140-QGI-006</v>
          </cell>
          <cell r="I390" t="str">
            <v>DE-2316-C.25-006</v>
          </cell>
          <cell r="K390" t="str">
            <v>PIPE RACK EIXOS 1 A 16   PASSARELAS E ESCADAS - ESTRUTURA METÁLICA - PLATAFORMA EL. 109052 - PLANO DE VIGAS</v>
          </cell>
          <cell r="L390" t="str">
            <v>A1</v>
          </cell>
          <cell r="M390" t="str">
            <v>1</v>
          </cell>
          <cell r="N390">
            <v>30</v>
          </cell>
          <cell r="O390">
            <v>30</v>
          </cell>
        </row>
        <row r="391">
          <cell r="A391">
            <v>3</v>
          </cell>
          <cell r="B391" t="str">
            <v>1.1.6</v>
          </cell>
          <cell r="C391" t="str">
            <v>OSBL INTERLIGAÇÃO ENTRE AS UNIDADES</v>
          </cell>
          <cell r="D391" t="str">
            <v>CIVIL</v>
          </cell>
          <cell r="E391" t="str">
            <v>1.1.2.1.3.7</v>
          </cell>
          <cell r="F391" t="str">
            <v>1.1.2.1.3.7.1</v>
          </cell>
          <cell r="H391" t="str">
            <v>DE-5230.00-2316-140-QGI-007</v>
          </cell>
          <cell r="I391" t="str">
            <v>DE-2316-C.25-007</v>
          </cell>
          <cell r="J391" t="str">
            <v/>
          </cell>
          <cell r="K391" t="str">
            <v/>
          </cell>
          <cell r="L391">
            <v>5</v>
          </cell>
          <cell r="M391" t="str">
            <v/>
          </cell>
          <cell r="N391" t="str">
            <v/>
          </cell>
          <cell r="O391" t="str">
            <v/>
          </cell>
        </row>
        <row r="392">
          <cell r="A392">
            <v>4</v>
          </cell>
          <cell r="B392" t="str">
            <v xml:space="preserve"> 1.1.6.1  </v>
          </cell>
          <cell r="C392" t="str">
            <v xml:space="preserve"> MOBILIZAÇÃO  </v>
          </cell>
          <cell r="D392" t="str">
            <v>CIVIL</v>
          </cell>
          <cell r="E392" t="str">
            <v>1.1.2.1.3.7</v>
          </cell>
          <cell r="F392" t="str">
            <v>1.1.2.1.3.7.1</v>
          </cell>
          <cell r="H392">
            <v>0</v>
          </cell>
          <cell r="I392">
            <v>0</v>
          </cell>
          <cell r="J392" t="str">
            <v/>
          </cell>
          <cell r="K392" t="str">
            <v/>
          </cell>
          <cell r="L392" t="str">
            <v/>
          </cell>
          <cell r="M392">
            <v>10</v>
          </cell>
          <cell r="N392" t="str">
            <v/>
          </cell>
          <cell r="O392" t="str">
            <v/>
          </cell>
        </row>
        <row r="393">
          <cell r="A393">
            <v>5</v>
          </cell>
          <cell r="B393" t="str">
            <v xml:space="preserve"> 1.1.6.1.1  </v>
          </cell>
          <cell r="C393" t="str">
            <v xml:space="preserve"> KICK OFF MEETING  </v>
          </cell>
          <cell r="D393" t="str">
            <v>CIVIL</v>
          </cell>
          <cell r="E393">
            <v>0.5</v>
          </cell>
          <cell r="F393">
            <v>1</v>
          </cell>
          <cell r="H393">
            <v>0</v>
          </cell>
          <cell r="I393">
            <v>0</v>
          </cell>
          <cell r="J393" t="str">
            <v/>
          </cell>
          <cell r="K393" t="str">
            <v/>
          </cell>
          <cell r="L393" t="str">
            <v/>
          </cell>
          <cell r="M393" t="str">
            <v/>
          </cell>
          <cell r="N393">
            <v>5</v>
          </cell>
          <cell r="O393" t="str">
            <v/>
          </cell>
        </row>
        <row r="394">
          <cell r="A394">
            <v>5</v>
          </cell>
          <cell r="B394" t="str">
            <v xml:space="preserve"> 1.1.6.1.2  </v>
          </cell>
          <cell r="C394" t="str">
            <v xml:space="preserve"> MOBILIZAÇÃO, PLANEJAMENTO. MANUTENÇÃO  </v>
          </cell>
          <cell r="D394" t="str">
            <v>CIVIL</v>
          </cell>
          <cell r="E394" t="str">
            <v>1.1.2.1.3.7</v>
          </cell>
          <cell r="F394" t="str">
            <v>1.1.2.1.3.7.1</v>
          </cell>
          <cell r="H394">
            <v>0</v>
          </cell>
          <cell r="I394">
            <v>0</v>
          </cell>
          <cell r="J394" t="str">
            <v/>
          </cell>
          <cell r="K394" t="str">
            <v/>
          </cell>
          <cell r="L394" t="str">
            <v/>
          </cell>
          <cell r="M394" t="str">
            <v/>
          </cell>
          <cell r="N394">
            <v>75</v>
          </cell>
          <cell r="O394" t="str">
            <v/>
          </cell>
        </row>
        <row r="395">
          <cell r="A395">
            <v>6</v>
          </cell>
          <cell r="B395" t="str">
            <v xml:space="preserve"> 1.1.6.1.2.1  </v>
          </cell>
          <cell r="C395" t="str">
            <v xml:space="preserve"> MOBILIZAÇÃO DAS EQUIPES  </v>
          </cell>
          <cell r="D395" t="str">
            <v>CIVIL</v>
          </cell>
          <cell r="E395" t="str">
            <v>1.1.2.1.3.7</v>
          </cell>
          <cell r="F395" t="str">
            <v>1.1.2.1.3.7.1</v>
          </cell>
          <cell r="H395">
            <v>0</v>
          </cell>
          <cell r="I395">
            <v>0</v>
          </cell>
          <cell r="J395" t="str">
            <v/>
          </cell>
          <cell r="K395" t="str">
            <v/>
          </cell>
          <cell r="L395" t="str">
            <v/>
          </cell>
          <cell r="M395" t="str">
            <v/>
          </cell>
          <cell r="N395" t="str">
            <v/>
          </cell>
          <cell r="O395">
            <v>10</v>
          </cell>
        </row>
        <row r="396">
          <cell r="B396" t="str">
            <v>1.1.6.1.2.1.1</v>
          </cell>
          <cell r="C396" t="str">
            <v xml:space="preserve"> MOBILIZAÇÃO DA EQUIPE NO ESCRITÓRIO SEDE DA CONTRATADA</v>
          </cell>
          <cell r="D396" t="str">
            <v>CIVIL</v>
          </cell>
          <cell r="E396">
            <v>3.7500000000000006E-2</v>
          </cell>
          <cell r="F396">
            <v>1</v>
          </cell>
          <cell r="H396">
            <v>0</v>
          </cell>
          <cell r="I396">
            <v>0</v>
          </cell>
          <cell r="K396" t="str">
            <v>ESTRUTURA II - ESCADAS DE ACESSO - ESTRUTURA METÁLICA - ELEVAÇÕES &amp; DETALHES</v>
          </cell>
          <cell r="L396" t="str">
            <v>A1</v>
          </cell>
          <cell r="M396" t="str">
            <v>1</v>
          </cell>
          <cell r="N396">
            <v>30</v>
          </cell>
          <cell r="O396">
            <v>30</v>
          </cell>
        </row>
        <row r="397">
          <cell r="B397" t="str">
            <v>1.1.6.1.2.1.2</v>
          </cell>
          <cell r="C397" t="str">
            <v xml:space="preserve"> MOBILIZAÇÃO DA EQUIPE MÍNIMA LOTADA NA UM-REPAR</v>
          </cell>
          <cell r="D397" t="str">
            <v>CIVIL</v>
          </cell>
          <cell r="E397">
            <v>0.71249999999999991</v>
          </cell>
          <cell r="F397">
            <v>1</v>
          </cell>
          <cell r="H397">
            <v>0</v>
          </cell>
          <cell r="I397">
            <v>0</v>
          </cell>
          <cell r="K397" t="str">
            <v>ESTRUTURA III - ESCADAS DE ACESSO - ESTRUTURA METÁLICA - PLANOS</v>
          </cell>
          <cell r="L397" t="str">
            <v>A1</v>
          </cell>
          <cell r="M397" t="str">
            <v>1</v>
          </cell>
          <cell r="N397">
            <v>30</v>
          </cell>
          <cell r="O397">
            <v>30</v>
          </cell>
        </row>
        <row r="398">
          <cell r="A398">
            <v>6</v>
          </cell>
          <cell r="B398" t="str">
            <v xml:space="preserve">1.1.6.1.2.2  </v>
          </cell>
          <cell r="C398" t="str">
            <v xml:space="preserve"> PLANEJAMENTO  </v>
          </cell>
          <cell r="D398" t="str">
            <v>CIVIL</v>
          </cell>
          <cell r="E398" t="str">
            <v>1.1.2.1.3.7</v>
          </cell>
          <cell r="F398" t="str">
            <v>1.1.2.1.3.7.1</v>
          </cell>
          <cell r="H398">
            <v>0</v>
          </cell>
          <cell r="I398">
            <v>0</v>
          </cell>
          <cell r="J398" t="str">
            <v/>
          </cell>
          <cell r="K398" t="str">
            <v/>
          </cell>
          <cell r="L398" t="str">
            <v/>
          </cell>
          <cell r="M398" t="str">
            <v/>
          </cell>
          <cell r="N398" t="str">
            <v/>
          </cell>
          <cell r="O398">
            <v>40</v>
          </cell>
        </row>
        <row r="399">
          <cell r="B399" t="str">
            <v>1.1.6.1.2.2.1</v>
          </cell>
          <cell r="C399" t="str">
            <v>ORGANIZAÇÃO, RESPONSABILIDADE, AUTORIDADE E RECURSOS</v>
          </cell>
          <cell r="D399" t="str">
            <v>CIVIL</v>
          </cell>
          <cell r="E399" t="str">
            <v>1.1.2.1.3.7</v>
          </cell>
          <cell r="F399" t="str">
            <v>1.1.2.1.3.7.1</v>
          </cell>
          <cell r="H399">
            <v>0</v>
          </cell>
          <cell r="I399">
            <v>0</v>
          </cell>
          <cell r="K399" t="str">
            <v>ESTRUTURA IV - ESCADAS DE ACESSO - ESTRUTURA METÁLICA - PLANOS</v>
          </cell>
          <cell r="L399" t="str">
            <v>A1</v>
          </cell>
          <cell r="M399" t="str">
            <v>1</v>
          </cell>
          <cell r="N399">
            <v>30</v>
          </cell>
          <cell r="O399">
            <v>30</v>
          </cell>
        </row>
        <row r="400">
          <cell r="B400" t="str">
            <v>1.1.6.1.2.2.1.1</v>
          </cell>
          <cell r="C400" t="str">
            <v>ORGANOGRAMAS</v>
          </cell>
          <cell r="D400" t="str">
            <v>CIVIL</v>
          </cell>
          <cell r="E400">
            <v>0.15000000000000002</v>
          </cell>
          <cell r="F400">
            <v>1</v>
          </cell>
          <cell r="H400">
            <v>0</v>
          </cell>
          <cell r="I400">
            <v>0</v>
          </cell>
          <cell r="K400" t="str">
            <v>ESTRUTURA IV - ESCADAS DE ACESSO - ESTRUTURA METÁLICA - PLANOS &amp; ELEVAÇÕES</v>
          </cell>
          <cell r="L400" t="str">
            <v>A1</v>
          </cell>
          <cell r="M400" t="str">
            <v>1</v>
          </cell>
          <cell r="N400">
            <v>30</v>
          </cell>
          <cell r="O400">
            <v>30</v>
          </cell>
        </row>
        <row r="401">
          <cell r="B401" t="str">
            <v>1.1.6.1.2.2.1.2</v>
          </cell>
          <cell r="C401" t="str">
            <v>CURRÍCULOS</v>
          </cell>
          <cell r="D401" t="str">
            <v>CIVIL</v>
          </cell>
          <cell r="E401">
            <v>0.15000000000000002</v>
          </cell>
          <cell r="F401">
            <v>1</v>
          </cell>
          <cell r="H401">
            <v>0</v>
          </cell>
          <cell r="I401">
            <v>0</v>
          </cell>
          <cell r="K401" t="str">
            <v>ESTRUTURA IV - ESCADAS DE ACESSO - ESTRUTURA METÁLICA - ELEVAÇÕES &amp; DETALHES</v>
          </cell>
          <cell r="L401" t="str">
            <v>A1</v>
          </cell>
          <cell r="M401" t="str">
            <v>1</v>
          </cell>
          <cell r="N401">
            <v>30</v>
          </cell>
          <cell r="O401">
            <v>30</v>
          </cell>
        </row>
        <row r="402">
          <cell r="B402" t="str">
            <v>1.1.6.1.2.2.2</v>
          </cell>
          <cell r="C402" t="str">
            <v>RECURSOS</v>
          </cell>
          <cell r="D402" t="str">
            <v>CIVIL</v>
          </cell>
          <cell r="E402" t="str">
            <v>1.1.2.1.3.7</v>
          </cell>
          <cell r="F402" t="str">
            <v>1.1.2.1.3.7.1</v>
          </cell>
          <cell r="H402">
            <v>0</v>
          </cell>
          <cell r="I402">
            <v>0</v>
          </cell>
          <cell r="K402" t="str">
            <v>ESTRUTURA V - ESCADAS DE ACESSO - ESTRUTURA METÁLICA - PLANO DE VIGAS</v>
          </cell>
          <cell r="L402" t="str">
            <v>A1</v>
          </cell>
          <cell r="M402" t="str">
            <v>1</v>
          </cell>
          <cell r="N402">
            <v>30</v>
          </cell>
          <cell r="O402">
            <v>30</v>
          </cell>
        </row>
        <row r="403">
          <cell r="B403" t="str">
            <v>1.1.6.1.2.2.2.1</v>
          </cell>
          <cell r="C403" t="str">
            <v>HISTOGRAMA DE MÃO DE OBRA</v>
          </cell>
          <cell r="D403" t="str">
            <v>CIVIL</v>
          </cell>
          <cell r="E403">
            <v>0.30000000000000004</v>
          </cell>
          <cell r="F403">
            <v>1</v>
          </cell>
          <cell r="H403">
            <v>0</v>
          </cell>
          <cell r="I403">
            <v>0</v>
          </cell>
          <cell r="K403" t="str">
            <v>ESTRUTURA V - ESCADAS DE ACESSO - ESTRUTURA METÁLICA - PLANO DE VIGAMENTO &amp; DETALHES</v>
          </cell>
          <cell r="L403" t="str">
            <v>A1</v>
          </cell>
          <cell r="M403" t="str">
            <v>1</v>
          </cell>
          <cell r="N403">
            <v>30</v>
          </cell>
          <cell r="O403">
            <v>30</v>
          </cell>
        </row>
        <row r="404">
          <cell r="B404" t="str">
            <v>1.1.6.1.2.2.3</v>
          </cell>
          <cell r="C404" t="str">
            <v>PROCEDIMENTO DE PLANEJAMENTO DE PROJETO</v>
          </cell>
          <cell r="D404" t="str">
            <v>CIVIL</v>
          </cell>
          <cell r="E404" t="str">
            <v>1.1.2.1.3.7</v>
          </cell>
          <cell r="F404" t="str">
            <v>1.1.2.1.3.7.1</v>
          </cell>
          <cell r="H404">
            <v>0</v>
          </cell>
          <cell r="I404">
            <v>0</v>
          </cell>
          <cell r="K404" t="str">
            <v>ESTRUTURA V - ESCADAS DE ACESSO - ESTRUTURA METÁLICA - ELEVAÇÕES</v>
          </cell>
          <cell r="L404" t="str">
            <v>A1</v>
          </cell>
          <cell r="M404" t="str">
            <v>1</v>
          </cell>
          <cell r="N404">
            <v>30</v>
          </cell>
          <cell r="O404">
            <v>30</v>
          </cell>
        </row>
        <row r="405">
          <cell r="B405" t="str">
            <v>1.1.6.1.2.2.3.1</v>
          </cell>
          <cell r="C405" t="str">
            <v>EAP DETALHADA</v>
          </cell>
          <cell r="D405" t="str">
            <v>CIVIL</v>
          </cell>
          <cell r="E405">
            <v>0.27</v>
          </cell>
          <cell r="F405">
            <v>1</v>
          </cell>
          <cell r="H405">
            <v>0</v>
          </cell>
          <cell r="I405">
            <v>0</v>
          </cell>
          <cell r="K405" t="str">
            <v>ESTRUTURA V - ESCADAS DE ACESSO - ESTRUTURA METÁLICA - ESCADAS</v>
          </cell>
          <cell r="L405" t="str">
            <v>A1</v>
          </cell>
          <cell r="M405" t="str">
            <v>1</v>
          </cell>
          <cell r="N405">
            <v>30</v>
          </cell>
          <cell r="O405">
            <v>30</v>
          </cell>
        </row>
        <row r="406">
          <cell r="B406" t="str">
            <v>1.1.6.1.2.2.3.2</v>
          </cell>
          <cell r="C406" t="str">
            <v>LISTA DE DOCUMENTOS DA U-2316 - UHDS</v>
          </cell>
          <cell r="D406" t="str">
            <v>CIVIL</v>
          </cell>
          <cell r="E406">
            <v>0.36000000000000004</v>
          </cell>
          <cell r="F406">
            <v>1</v>
          </cell>
          <cell r="H406">
            <v>0</v>
          </cell>
          <cell r="I406">
            <v>0</v>
          </cell>
          <cell r="K406" t="str">
            <v>ESTRUTURA V - ESCADAS DE ACESSO - ESTRUTURA METÁLICA - ELEVAÇÕES &amp; DETALHES</v>
          </cell>
          <cell r="L406" t="str">
            <v>A1</v>
          </cell>
          <cell r="M406" t="str">
            <v>1</v>
          </cell>
          <cell r="N406">
            <v>30</v>
          </cell>
          <cell r="O406">
            <v>30</v>
          </cell>
        </row>
        <row r="407">
          <cell r="B407" t="str">
            <v>1.1.6.1.2.2.3.3</v>
          </cell>
          <cell r="C407" t="str">
            <v>CRONOGRAMA DE EXECUÇÃO FÍSICA DETALHADO</v>
          </cell>
          <cell r="D407" t="str">
            <v>CIVIL</v>
          </cell>
          <cell r="E407">
            <v>0.36000000000000004</v>
          </cell>
          <cell r="F407">
            <v>1</v>
          </cell>
          <cell r="H407">
            <v>0</v>
          </cell>
          <cell r="I407">
            <v>0</v>
          </cell>
          <cell r="K407" t="str">
            <v>PIPE RACK EIXOS 16 A 20 - CABLE RACK, PASSARELAS E ESCADAS DE ACESSO - ESTRUTURA METÁLICA - PLANO DE VIGAS</v>
          </cell>
          <cell r="L407" t="str">
            <v>A1</v>
          </cell>
          <cell r="M407" t="str">
            <v>1</v>
          </cell>
          <cell r="N407">
            <v>30</v>
          </cell>
          <cell r="O407">
            <v>30</v>
          </cell>
        </row>
        <row r="408">
          <cell r="B408" t="str">
            <v>1.1.6.1.2.2.3.4</v>
          </cell>
          <cell r="C408" t="str">
            <v>CURVA DE EXECUÇÃO FÍSICA</v>
          </cell>
          <cell r="D408" t="str">
            <v>CIVIL</v>
          </cell>
          <cell r="E408">
            <v>0.18000000000000002</v>
          </cell>
          <cell r="F408">
            <v>1</v>
          </cell>
          <cell r="H408">
            <v>0</v>
          </cell>
          <cell r="I408">
            <v>0</v>
          </cell>
          <cell r="K408" t="str">
            <v>PIPE RACK EIXOS 16 A 20   CABLE RACK, PASSARELAS E ESCADAS DE ACESSO - ESTRUTURA METÁLICA - ELEVAÇÕES &amp; DETALHES</v>
          </cell>
          <cell r="L408" t="str">
            <v>A1</v>
          </cell>
          <cell r="M408" t="str">
            <v>1</v>
          </cell>
          <cell r="N408">
            <v>30</v>
          </cell>
          <cell r="O408">
            <v>30</v>
          </cell>
        </row>
        <row r="409">
          <cell r="B409" t="str">
            <v>1.1.6.1.2.2.3.5</v>
          </cell>
          <cell r="C409" t="str">
            <v>CRONOGRAMA DE EXECUÇÃO FÍSICA-FINANCEIRO DETALHADO</v>
          </cell>
          <cell r="D409" t="str">
            <v>CIVIL</v>
          </cell>
          <cell r="E409">
            <v>0.18000000000000002</v>
          </cell>
          <cell r="F409">
            <v>1</v>
          </cell>
          <cell r="H409">
            <v>0</v>
          </cell>
          <cell r="I409">
            <v>0</v>
          </cell>
          <cell r="K409" t="str">
            <v>PONTE, PASSARELAS E ESCADAS DE ACESSO - ESTRUTURA METÁLICA - PLANO DE VIGAMENTO</v>
          </cell>
          <cell r="L409" t="str">
            <v>A1</v>
          </cell>
          <cell r="M409" t="str">
            <v>1</v>
          </cell>
          <cell r="N409">
            <v>30</v>
          </cell>
          <cell r="O409">
            <v>30</v>
          </cell>
        </row>
        <row r="410">
          <cell r="B410" t="str">
            <v>1.1.6.1.2.2.3.6</v>
          </cell>
          <cell r="C410" t="str">
            <v>CURVA DE EXECUÇÃO FÍSICA-FINANCEIRA</v>
          </cell>
          <cell r="D410" t="str">
            <v>CIVIL</v>
          </cell>
          <cell r="E410">
            <v>0.18000000000000002</v>
          </cell>
          <cell r="F410">
            <v>1</v>
          </cell>
          <cell r="H410">
            <v>0</v>
          </cell>
          <cell r="I410">
            <v>0</v>
          </cell>
          <cell r="K410" t="str">
            <v>PONTE, PASSARELAS E ESCADAS DE ACESSO - ESTRUTURA METÁLICA - ELEVAÇÕES &amp; DETALHES</v>
          </cell>
          <cell r="L410" t="str">
            <v>A1</v>
          </cell>
          <cell r="M410" t="str">
            <v>1</v>
          </cell>
          <cell r="N410">
            <v>30</v>
          </cell>
          <cell r="O410">
            <v>30</v>
          </cell>
        </row>
        <row r="411">
          <cell r="B411" t="str">
            <v>1.1.6.1.2.2.3.7</v>
          </cell>
          <cell r="C411" t="str">
            <v>PROCEDIMENTO DE MEDIÇÃO DE SERVIÇOS</v>
          </cell>
          <cell r="D411" t="str">
            <v>CIVIL</v>
          </cell>
          <cell r="E411">
            <v>0.27</v>
          </cell>
          <cell r="F411">
            <v>1</v>
          </cell>
          <cell r="H411">
            <v>0</v>
          </cell>
          <cell r="I411">
            <v>0</v>
          </cell>
          <cell r="K411" t="str">
            <v>PLATAFORMAS DOS VASOS V-450001 &amp; V-450053 - ESTRUTURA METÁLICA - PLATAFORMAS &amp; DETALHES</v>
          </cell>
          <cell r="L411" t="str">
            <v>A1</v>
          </cell>
          <cell r="M411" t="str">
            <v>1</v>
          </cell>
          <cell r="N411">
            <v>30</v>
          </cell>
          <cell r="O411">
            <v>30</v>
          </cell>
        </row>
        <row r="412">
          <cell r="B412" t="str">
            <v>1.1.6.1.2.2.4</v>
          </cell>
          <cell r="C412" t="str">
            <v>PROCEDIMENTOS DE QSMS</v>
          </cell>
          <cell r="D412" t="str">
            <v>CIVIL</v>
          </cell>
          <cell r="E412" t="str">
            <v>1.1.2.1.3.7</v>
          </cell>
          <cell r="F412" t="str">
            <v>1.1.2.1.3.7.1</v>
          </cell>
          <cell r="H412">
            <v>0</v>
          </cell>
          <cell r="I412">
            <v>0</v>
          </cell>
          <cell r="K412" t="str">
            <v>PLATAFORMAS DE OPERAÇÃO - ESTRUTURA METÁLICA - PLATAFORMAS &amp; DETALHES</v>
          </cell>
          <cell r="L412" t="str">
            <v>A1</v>
          </cell>
          <cell r="M412" t="str">
            <v>1</v>
          </cell>
          <cell r="N412">
            <v>30</v>
          </cell>
          <cell r="O412">
            <v>30</v>
          </cell>
        </row>
        <row r="413">
          <cell r="B413" t="str">
            <v>1.1.6.1.2.2.4.1</v>
          </cell>
          <cell r="C413" t="str">
            <v>MANUAL DA QUALIDADE DE PROJETO DE PRÉ-DETALHAMENTO</v>
          </cell>
          <cell r="D413" t="str">
            <v>CIVIL</v>
          </cell>
          <cell r="E413">
            <v>0.42000000000000004</v>
          </cell>
          <cell r="F413">
            <v>1</v>
          </cell>
          <cell r="H413">
            <v>0</v>
          </cell>
          <cell r="I413">
            <v>0</v>
          </cell>
          <cell r="K413" t="str">
            <v>PLATAFORMAS DOS VASOS V-450003, V-450005, V-450009 &amp; V-450010 - ESTRUTURA METÁLICA - PLATAFORMAS</v>
          </cell>
          <cell r="L413" t="str">
            <v>A1</v>
          </cell>
          <cell r="M413" t="str">
            <v>1</v>
          </cell>
          <cell r="N413">
            <v>30</v>
          </cell>
          <cell r="O413">
            <v>30</v>
          </cell>
        </row>
        <row r="414">
          <cell r="B414" t="str">
            <v>1.1.6.1.2.2.4.2</v>
          </cell>
          <cell r="C414" t="str">
            <v>PLANO DA QUALIDADE</v>
          </cell>
          <cell r="D414" t="str">
            <v>CIVIL</v>
          </cell>
          <cell r="E414">
            <v>0.18000000000000002</v>
          </cell>
          <cell r="F414">
            <v>1</v>
          </cell>
          <cell r="H414">
            <v>0</v>
          </cell>
          <cell r="I414">
            <v>0</v>
          </cell>
          <cell r="K414" t="str">
            <v>PLATAFORMAS DOS VASOS V-450003, V-450005, V-450009 &amp; V-450010 - ESTRUTURA METÁLICA - DETALHES</v>
          </cell>
          <cell r="L414" t="str">
            <v>A1</v>
          </cell>
          <cell r="M414" t="str">
            <v>1</v>
          </cell>
          <cell r="N414">
            <v>30</v>
          </cell>
          <cell r="O414">
            <v>30</v>
          </cell>
        </row>
        <row r="415">
          <cell r="A415">
            <v>6</v>
          </cell>
          <cell r="B415" t="str">
            <v xml:space="preserve"> 1.1.6.1.2.3</v>
          </cell>
          <cell r="C415" t="str">
            <v xml:space="preserve"> MANUTENÇÃO DAS EQUIPES  </v>
          </cell>
          <cell r="D415" t="str">
            <v>CIVIL</v>
          </cell>
          <cell r="E415" t="str">
            <v>1.1.2.1.3.7</v>
          </cell>
          <cell r="F415" t="str">
            <v>1.1.2.1.3.7.1</v>
          </cell>
          <cell r="H415">
            <v>0</v>
          </cell>
          <cell r="I415">
            <v>0</v>
          </cell>
          <cell r="J415" t="str">
            <v/>
          </cell>
          <cell r="K415" t="str">
            <v/>
          </cell>
          <cell r="L415" t="str">
            <v/>
          </cell>
          <cell r="M415" t="str">
            <v/>
          </cell>
          <cell r="N415" t="str">
            <v/>
          </cell>
          <cell r="O415">
            <v>50</v>
          </cell>
        </row>
        <row r="416">
          <cell r="B416" t="str">
            <v xml:space="preserve"> 1.1.6.1.2.3.1</v>
          </cell>
          <cell r="C416" t="str">
            <v>MANUTENÇÃO DA EQUIPE NO ESCRITÓRIO SEDE DA CONTRATADA</v>
          </cell>
          <cell r="D416" t="str">
            <v>CIVIL</v>
          </cell>
          <cell r="E416">
            <v>0</v>
          </cell>
          <cell r="F416">
            <v>1</v>
          </cell>
          <cell r="H416">
            <v>0</v>
          </cell>
          <cell r="I416">
            <v>0</v>
          </cell>
          <cell r="K416" t="str">
            <v xml:space="preserve"> PIPE RACK EIXOS 1 A 16   PASSARELAS E ESCADAS - MEMÓRIA DE CÁLCULO DE ESTRUTURA METÁLICA</v>
          </cell>
          <cell r="L416" t="str">
            <v>A4</v>
          </cell>
          <cell r="M416" t="str">
            <v>150</v>
          </cell>
          <cell r="N416">
            <v>60</v>
          </cell>
        </row>
        <row r="417">
          <cell r="B417" t="str">
            <v xml:space="preserve"> 1.1.6.1.2.3.2</v>
          </cell>
          <cell r="C417" t="str">
            <v>MANUTENÇÃO DA EQUIPE MÍNIMA LOTADA NA UM-REPAR</v>
          </cell>
          <cell r="D417" t="str">
            <v>CIVIL</v>
          </cell>
          <cell r="E417">
            <v>0</v>
          </cell>
          <cell r="F417">
            <v>1</v>
          </cell>
          <cell r="H417">
            <v>0</v>
          </cell>
          <cell r="I417">
            <v>0</v>
          </cell>
          <cell r="K417" t="str">
            <v>ESTRUTURA I - ESCADAS DE ACESSO - MEMÓRIA DE CÁLCULO DE ESTRUTURA METÁLICA</v>
          </cell>
          <cell r="L417" t="str">
            <v>A4</v>
          </cell>
          <cell r="M417" t="str">
            <v>100</v>
          </cell>
          <cell r="N417">
            <v>60</v>
          </cell>
        </row>
        <row r="418">
          <cell r="A418">
            <v>5</v>
          </cell>
          <cell r="B418" t="str">
            <v xml:space="preserve"> 1.1.6.1.3</v>
          </cell>
          <cell r="C418" t="str">
            <v xml:space="preserve"> DESMOBILIZAÇÃO  </v>
          </cell>
          <cell r="D418" t="str">
            <v>CIVIL</v>
          </cell>
          <cell r="E418">
            <v>2</v>
          </cell>
          <cell r="F418">
            <v>1</v>
          </cell>
          <cell r="H418">
            <v>0</v>
          </cell>
          <cell r="I418">
            <v>0</v>
          </cell>
          <cell r="J418" t="str">
            <v/>
          </cell>
          <cell r="K418" t="str">
            <v/>
          </cell>
          <cell r="L418" t="str">
            <v/>
          </cell>
          <cell r="M418" t="str">
            <v/>
          </cell>
          <cell r="N418">
            <v>20</v>
          </cell>
          <cell r="O418" t="str">
            <v/>
          </cell>
        </row>
        <row r="419">
          <cell r="A419">
            <v>4</v>
          </cell>
          <cell r="B419" t="str">
            <v xml:space="preserve"> 1.1.6.2</v>
          </cell>
          <cell r="C419" t="str">
            <v xml:space="preserve"> INFRA-ESTRUTURA  </v>
          </cell>
          <cell r="D419" t="str">
            <v>CIVIL</v>
          </cell>
          <cell r="E419" t="str">
            <v>1.1.2.1.3.7</v>
          </cell>
          <cell r="F419" t="str">
            <v>1.1.2.1.3.7.1</v>
          </cell>
          <cell r="H419">
            <v>0</v>
          </cell>
          <cell r="I419">
            <v>0</v>
          </cell>
          <cell r="J419" t="str">
            <v/>
          </cell>
          <cell r="K419" t="str">
            <v/>
          </cell>
          <cell r="L419" t="str">
            <v/>
          </cell>
          <cell r="M419">
            <v>8</v>
          </cell>
          <cell r="N419" t="str">
            <v/>
          </cell>
          <cell r="O419" t="str">
            <v/>
          </cell>
        </row>
        <row r="420">
          <cell r="A420">
            <v>5</v>
          </cell>
          <cell r="B420" t="str">
            <v xml:space="preserve"> 1.1.6.2.1  </v>
          </cell>
          <cell r="C420" t="str">
            <v xml:space="preserve"> ESCRITÓRIO DA CONTRATADA NA UN-REPAR  </v>
          </cell>
          <cell r="D420" t="str">
            <v>CIVIL</v>
          </cell>
          <cell r="E420" t="str">
            <v>1.1.2.1.3.7</v>
          </cell>
          <cell r="F420" t="str">
            <v>1.1.2.1.3.7.1</v>
          </cell>
          <cell r="H420">
            <v>0</v>
          </cell>
          <cell r="I420">
            <v>0</v>
          </cell>
          <cell r="J420" t="str">
            <v/>
          </cell>
          <cell r="K420" t="str">
            <v/>
          </cell>
          <cell r="L420" t="str">
            <v/>
          </cell>
          <cell r="M420" t="str">
            <v/>
          </cell>
          <cell r="N420">
            <v>100</v>
          </cell>
          <cell r="O420" t="str">
            <v/>
          </cell>
        </row>
        <row r="421">
          <cell r="B421" t="str">
            <v xml:space="preserve"> 1.1.6.2.1.1</v>
          </cell>
          <cell r="C421" t="str">
            <v xml:space="preserve">IMPLANTAÇÃO DO ESCRITÓRIO DA CONTRATADA NA UN-REPAR  </v>
          </cell>
          <cell r="D421" t="str">
            <v>CIVIL</v>
          </cell>
          <cell r="E421">
            <v>0</v>
          </cell>
          <cell r="F421">
            <v>1</v>
          </cell>
          <cell r="H421">
            <v>0</v>
          </cell>
          <cell r="I421">
            <v>0</v>
          </cell>
          <cell r="K421" t="str">
            <v>ESTRUTURA V - ESCADAS DE ACESSO - MEMÓRIA DE CÁLCULO DE ESTRUTURA METÁLICA</v>
          </cell>
          <cell r="L421" t="str">
            <v>A4</v>
          </cell>
          <cell r="M421" t="str">
            <v>100</v>
          </cell>
          <cell r="N421">
            <v>60</v>
          </cell>
          <cell r="O421">
            <v>10</v>
          </cell>
        </row>
        <row r="422">
          <cell r="B422" t="str">
            <v xml:space="preserve"> 1.1.6.2.1.2</v>
          </cell>
          <cell r="C422" t="str">
            <v xml:space="preserve">MANUTENÇÃO ESCRITÓRIO DA CONTRATADA NA UN-REPAR  </v>
          </cell>
          <cell r="D422" t="str">
            <v>CIVIL</v>
          </cell>
          <cell r="E422">
            <v>0</v>
          </cell>
          <cell r="F422">
            <v>1</v>
          </cell>
          <cell r="H422">
            <v>0</v>
          </cell>
          <cell r="I422">
            <v>0</v>
          </cell>
          <cell r="K422" t="str">
            <v>PIPE RACK EIXOS 16 A 20 - CABLE RACK, PASSARELAS E ESCADAS DE ACESSO - MEMÓRIA DE CÁLCULO DE ESTRUTURA METÁLICA</v>
          </cell>
          <cell r="L422" t="str">
            <v>A4</v>
          </cell>
          <cell r="M422">
            <v>150</v>
          </cell>
          <cell r="N422">
            <v>60</v>
          </cell>
          <cell r="O422">
            <v>90</v>
          </cell>
        </row>
        <row r="423">
          <cell r="C423">
            <v>2316</v>
          </cell>
          <cell r="D423" t="str">
            <v>CIVIL</v>
          </cell>
          <cell r="E423" t="str">
            <v>1.1.2.1.3.7</v>
          </cell>
          <cell r="F423" t="str">
            <v>1.1.2.1.3.7.1</v>
          </cell>
          <cell r="H423">
            <v>0</v>
          </cell>
          <cell r="I423">
            <v>0</v>
          </cell>
          <cell r="K423" t="str">
            <v>PONTE, PASSARELAS E ESCADAS DE ACESSO - MEMÓRIA DE CÁLCULO DE ESTRUTURA METÁLICA</v>
          </cell>
          <cell r="L423" t="str">
            <v>A4</v>
          </cell>
          <cell r="M423">
            <v>200</v>
          </cell>
          <cell r="N423">
            <v>60</v>
          </cell>
        </row>
        <row r="424">
          <cell r="A424">
            <v>4</v>
          </cell>
          <cell r="B424" t="str">
            <v xml:space="preserve"> 1.1.6.3  </v>
          </cell>
          <cell r="C424" t="str">
            <v xml:space="preserve"> PROJETOS CIVIS E ELETRONICOS  </v>
          </cell>
          <cell r="D424" t="str">
            <v>CIVIL</v>
          </cell>
          <cell r="E424" t="str">
            <v>1.1.2.1.3.7</v>
          </cell>
          <cell r="F424" t="str">
            <v>1.1.2.1.3.7.1</v>
          </cell>
          <cell r="H424">
            <v>0</v>
          </cell>
          <cell r="I424">
            <v>0</v>
          </cell>
          <cell r="J424" t="str">
            <v/>
          </cell>
          <cell r="K424" t="str">
            <v/>
          </cell>
          <cell r="L424" t="str">
            <v/>
          </cell>
          <cell r="M424">
            <v>82</v>
          </cell>
          <cell r="N424" t="str">
            <v/>
          </cell>
          <cell r="O424" t="str">
            <v/>
          </cell>
        </row>
        <row r="425">
          <cell r="A425">
            <v>5</v>
          </cell>
          <cell r="B425" t="str">
            <v xml:space="preserve"> 1.1.6.3.1  </v>
          </cell>
          <cell r="C425" t="str">
            <v xml:space="preserve"> CIVIL  </v>
          </cell>
          <cell r="D425" t="str">
            <v>CIVIL</v>
          </cell>
          <cell r="E425" t="str">
            <v>1.1.2.1.3.7</v>
          </cell>
          <cell r="F425" t="str">
            <v>1.1.2.1.3.7.1</v>
          </cell>
          <cell r="H425">
            <v>0</v>
          </cell>
          <cell r="I425">
            <v>0</v>
          </cell>
          <cell r="J425" t="str">
            <v/>
          </cell>
          <cell r="K425" t="str">
            <v/>
          </cell>
          <cell r="L425" t="str">
            <v/>
          </cell>
          <cell r="M425" t="str">
            <v/>
          </cell>
          <cell r="N425">
            <v>15</v>
          </cell>
          <cell r="O425" t="str">
            <v/>
          </cell>
        </row>
        <row r="426">
          <cell r="A426">
            <v>6</v>
          </cell>
          <cell r="B426" t="str">
            <v xml:space="preserve"> 1.1.6.3.1.1  </v>
          </cell>
          <cell r="C426" t="str">
            <v xml:space="preserve"> ESTRUTURA  </v>
          </cell>
          <cell r="D426" t="str">
            <v>CIVIL</v>
          </cell>
          <cell r="E426" t="str">
            <v>1.1.2.1.3.7</v>
          </cell>
          <cell r="F426" t="str">
            <v>1.1.2.1.3.7.1</v>
          </cell>
          <cell r="H426">
            <v>0</v>
          </cell>
          <cell r="I426">
            <v>0</v>
          </cell>
          <cell r="J426" t="str">
            <v/>
          </cell>
          <cell r="K426" t="str">
            <v/>
          </cell>
          <cell r="L426" t="str">
            <v/>
          </cell>
          <cell r="M426" t="str">
            <v/>
          </cell>
          <cell r="N426" t="str">
            <v/>
          </cell>
          <cell r="O426">
            <v>40</v>
          </cell>
        </row>
        <row r="427">
          <cell r="A427">
            <v>6</v>
          </cell>
          <cell r="B427" t="str">
            <v xml:space="preserve"> 1.1.6.3.1.2</v>
          </cell>
          <cell r="C427" t="str">
            <v xml:space="preserve"> ARQUITETONICO  </v>
          </cell>
          <cell r="D427" t="str">
            <v>CIVIL</v>
          </cell>
          <cell r="E427" t="str">
            <v>1.1.2.1.3</v>
          </cell>
          <cell r="F427" t="str">
            <v>1.1.2.1.3.8</v>
          </cell>
          <cell r="G427" t="str">
            <v>1.1.2.1.3.8</v>
          </cell>
          <cell r="H427">
            <v>0</v>
          </cell>
          <cell r="I427">
            <v>0</v>
          </cell>
          <cell r="J427" t="str">
            <v/>
          </cell>
          <cell r="K427" t="str">
            <v/>
          </cell>
          <cell r="L427" t="str">
            <v/>
          </cell>
          <cell r="M427" t="str">
            <v/>
          </cell>
          <cell r="N427" t="str">
            <v/>
          </cell>
          <cell r="O427">
            <v>30</v>
          </cell>
        </row>
        <row r="428">
          <cell r="A428">
            <v>6</v>
          </cell>
          <cell r="B428" t="str">
            <v xml:space="preserve"> 1.1.6.3.1.3</v>
          </cell>
          <cell r="C428" t="str">
            <v xml:space="preserve"> UNDERGROUD  </v>
          </cell>
          <cell r="D428" t="str">
            <v>CIVIL</v>
          </cell>
          <cell r="E428" t="str">
            <v>1.1.2.1.3.8</v>
          </cell>
          <cell r="F428" t="str">
            <v>1.1.2.1.3.8.1</v>
          </cell>
          <cell r="H428">
            <v>0</v>
          </cell>
          <cell r="I428">
            <v>0</v>
          </cell>
          <cell r="J428" t="str">
            <v/>
          </cell>
          <cell r="K428" t="str">
            <v/>
          </cell>
          <cell r="L428" t="str">
            <v/>
          </cell>
          <cell r="M428" t="str">
            <v/>
          </cell>
          <cell r="N428" t="str">
            <v/>
          </cell>
          <cell r="O428">
            <v>30</v>
          </cell>
        </row>
        <row r="429">
          <cell r="A429">
            <v>5</v>
          </cell>
          <cell r="B429" t="str">
            <v xml:space="preserve"> 1.1.6.3.2  </v>
          </cell>
          <cell r="C429" t="str">
            <v xml:space="preserve"> ELETROMECÂNICOS  </v>
          </cell>
          <cell r="D429" t="str">
            <v>CIVIL</v>
          </cell>
          <cell r="E429" t="str">
            <v>1.1.2.1.3.8</v>
          </cell>
          <cell r="F429" t="str">
            <v>1.1.2.1.3.8.1</v>
          </cell>
          <cell r="H429">
            <v>0</v>
          </cell>
          <cell r="I429">
            <v>0</v>
          </cell>
          <cell r="J429" t="str">
            <v/>
          </cell>
          <cell r="K429" t="str">
            <v/>
          </cell>
          <cell r="L429" t="str">
            <v/>
          </cell>
          <cell r="M429" t="str">
            <v/>
          </cell>
          <cell r="N429">
            <v>78</v>
          </cell>
          <cell r="O429" t="str">
            <v/>
          </cell>
        </row>
        <row r="430">
          <cell r="A430">
            <v>6</v>
          </cell>
          <cell r="B430" t="str">
            <v xml:space="preserve"> 1.1.6.3.2.1  </v>
          </cell>
          <cell r="C430" t="str">
            <v xml:space="preserve"> PROCESSO  </v>
          </cell>
          <cell r="D430" t="str">
            <v>CIVIL</v>
          </cell>
          <cell r="E430" t="str">
            <v>1.1.2.1.3.8</v>
          </cell>
          <cell r="F430" t="str">
            <v>1.1.2.1.3.8.1</v>
          </cell>
          <cell r="H430">
            <v>0</v>
          </cell>
          <cell r="I430">
            <v>0</v>
          </cell>
          <cell r="J430" t="str">
            <v/>
          </cell>
          <cell r="K430" t="str">
            <v/>
          </cell>
          <cell r="L430" t="str">
            <v/>
          </cell>
          <cell r="M430" t="str">
            <v/>
          </cell>
          <cell r="N430" t="str">
            <v/>
          </cell>
          <cell r="O430">
            <v>25</v>
          </cell>
        </row>
        <row r="431">
          <cell r="A431">
            <v>6</v>
          </cell>
          <cell r="B431" t="str">
            <v xml:space="preserve"> 1.1.6.3.2.2</v>
          </cell>
          <cell r="C431" t="str">
            <v xml:space="preserve"> EQUIPAMENTOS  </v>
          </cell>
          <cell r="D431" t="str">
            <v>CIVIL</v>
          </cell>
          <cell r="E431" t="str">
            <v>1.1.2.1.3.8</v>
          </cell>
          <cell r="F431" t="str">
            <v>1.1.2.1.3.8.1</v>
          </cell>
          <cell r="H431">
            <v>0</v>
          </cell>
          <cell r="I431">
            <v>0</v>
          </cell>
          <cell r="J431" t="str">
            <v/>
          </cell>
          <cell r="K431" t="str">
            <v/>
          </cell>
          <cell r="L431" t="str">
            <v/>
          </cell>
          <cell r="M431" t="str">
            <v/>
          </cell>
          <cell r="N431" t="str">
            <v/>
          </cell>
          <cell r="O431">
            <v>15</v>
          </cell>
        </row>
        <row r="432">
          <cell r="A432">
            <v>6</v>
          </cell>
          <cell r="B432" t="str">
            <v xml:space="preserve"> 1.1.6.3.2.3</v>
          </cell>
          <cell r="C432" t="str">
            <v xml:space="preserve"> TUBULAÇÃO  </v>
          </cell>
          <cell r="D432" t="str">
            <v>CIVIL</v>
          </cell>
          <cell r="E432" t="str">
            <v>1.1.2.1.3.8</v>
          </cell>
          <cell r="F432" t="str">
            <v>1.1.2.1.3.8.1</v>
          </cell>
          <cell r="H432">
            <v>0</v>
          </cell>
          <cell r="I432">
            <v>0</v>
          </cell>
          <cell r="J432" t="str">
            <v/>
          </cell>
          <cell r="K432" t="str">
            <v/>
          </cell>
          <cell r="L432" t="str">
            <v/>
          </cell>
          <cell r="M432" t="str">
            <v/>
          </cell>
          <cell r="N432" t="str">
            <v/>
          </cell>
          <cell r="O432">
            <v>30</v>
          </cell>
        </row>
        <row r="433">
          <cell r="A433">
            <v>6</v>
          </cell>
          <cell r="B433" t="str">
            <v xml:space="preserve"> 1.1.6.3.2.4</v>
          </cell>
          <cell r="C433" t="str">
            <v xml:space="preserve"> ELÉTRICA  </v>
          </cell>
          <cell r="D433" t="str">
            <v>MECÂNICA</v>
          </cell>
          <cell r="E433" t="str">
            <v>1.1.2.1</v>
          </cell>
          <cell r="F433" t="str">
            <v>1.1.2.1.4</v>
          </cell>
          <cell r="G433" t="str">
            <v>1.1.2.1.4</v>
          </cell>
          <cell r="H433">
            <v>0</v>
          </cell>
          <cell r="I433">
            <v>0</v>
          </cell>
          <cell r="J433" t="str">
            <v/>
          </cell>
          <cell r="K433" t="str">
            <v/>
          </cell>
          <cell r="L433" t="str">
            <v/>
          </cell>
          <cell r="M433" t="str">
            <v/>
          </cell>
          <cell r="N433" t="str">
            <v/>
          </cell>
          <cell r="O433">
            <v>10</v>
          </cell>
        </row>
        <row r="434">
          <cell r="A434">
            <v>6</v>
          </cell>
          <cell r="B434" t="str">
            <v xml:space="preserve"> 1.1.6.3.2.5</v>
          </cell>
          <cell r="C434" t="str">
            <v xml:space="preserve"> INSTRUMENTAÇÃO  </v>
          </cell>
          <cell r="D434" t="str">
            <v>MECÂNICA</v>
          </cell>
          <cell r="E434" t="str">
            <v>1.1.2.1.4</v>
          </cell>
          <cell r="F434" t="str">
            <v>1.1.2.1.4.1</v>
          </cell>
          <cell r="G434" t="str">
            <v>1.1.2.1.4.1</v>
          </cell>
          <cell r="H434">
            <v>0</v>
          </cell>
          <cell r="I434">
            <v>0</v>
          </cell>
          <cell r="J434" t="str">
            <v/>
          </cell>
          <cell r="K434" t="str">
            <v/>
          </cell>
          <cell r="L434" t="str">
            <v/>
          </cell>
          <cell r="M434" t="str">
            <v/>
          </cell>
          <cell r="N434" t="str">
            <v/>
          </cell>
          <cell r="O434">
            <v>20</v>
          </cell>
        </row>
        <row r="435">
          <cell r="A435">
            <v>5</v>
          </cell>
          <cell r="B435" t="str">
            <v xml:space="preserve"> 1.1.6.3.3  </v>
          </cell>
          <cell r="C435" t="str">
            <v xml:space="preserve"> LIVRO DE PROJETO DE PRÉ DETALHAMENTO  </v>
          </cell>
          <cell r="D435" t="str">
            <v>MECÂNICA</v>
          </cell>
          <cell r="E435" t="str">
            <v>1.1.2.1.4.1</v>
          </cell>
          <cell r="F435" t="str">
            <v>1.1.2.1.4.1.1</v>
          </cell>
          <cell r="H435">
            <v>0</v>
          </cell>
          <cell r="I435">
            <v>0</v>
          </cell>
          <cell r="J435" t="str">
            <v/>
          </cell>
          <cell r="K435" t="str">
            <v/>
          </cell>
          <cell r="L435" t="str">
            <v/>
          </cell>
          <cell r="M435" t="str">
            <v/>
          </cell>
          <cell r="N435">
            <v>2</v>
          </cell>
          <cell r="O435" t="str">
            <v/>
          </cell>
        </row>
        <row r="436">
          <cell r="A436">
            <v>5</v>
          </cell>
          <cell r="B436" t="str">
            <v xml:space="preserve"> 1.1.6.3.4</v>
          </cell>
          <cell r="C436" t="str">
            <v xml:space="preserve"> MAQUETE ELETRONICA  </v>
          </cell>
          <cell r="D436" t="str">
            <v>MECÂNICA</v>
          </cell>
          <cell r="E436" t="str">
            <v>1.1.2.1.4.1</v>
          </cell>
          <cell r="F436" t="str">
            <v>1.1.2.1.4.1.1</v>
          </cell>
          <cell r="H436">
            <v>0</v>
          </cell>
          <cell r="I436">
            <v>0</v>
          </cell>
          <cell r="J436" t="str">
            <v/>
          </cell>
          <cell r="K436" t="str">
            <v/>
          </cell>
          <cell r="L436" t="str">
            <v/>
          </cell>
          <cell r="M436" t="str">
            <v/>
          </cell>
          <cell r="N436">
            <v>5</v>
          </cell>
          <cell r="O436" t="str">
            <v/>
          </cell>
        </row>
        <row r="437">
          <cell r="C437" t="str">
            <v>SUB-TOTAL - OSBL INTERLIGAÇÃO ENTRE AS UNIDADES</v>
          </cell>
          <cell r="D437" t="str">
            <v>MECÂNICA</v>
          </cell>
          <cell r="E437" t="str">
            <v>1.1.2.1.4.1</v>
          </cell>
          <cell r="F437" t="str">
            <v>1.1.2.1.4.1.1</v>
          </cell>
          <cell r="H437" t="str">
            <v>FD-5230.00-2316-550-QGI-003</v>
          </cell>
          <cell r="I437" t="str">
            <v>FD-2316-M.06-003</v>
          </cell>
          <cell r="K437" t="str">
            <v>FOLHA DE DADOS - T-450003 - H2S STRIPPER</v>
          </cell>
          <cell r="N437">
            <v>25</v>
          </cell>
        </row>
        <row r="438">
          <cell r="C438">
            <v>2316</v>
          </cell>
          <cell r="D438" t="str">
            <v>MECÂNICA</v>
          </cell>
          <cell r="E438" t="str">
            <v>1.1.2.1.4.1</v>
          </cell>
          <cell r="F438" t="str">
            <v>1.1.2.1.4.1.1</v>
          </cell>
          <cell r="H438" t="str">
            <v>FD-5230.00-2316-550-QGI-004</v>
          </cell>
          <cell r="I438" t="str">
            <v>FD-2316-M.06-004</v>
          </cell>
          <cell r="K438" t="str">
            <v>FOLHA DE DADOS - T-450004 - STABILIZER</v>
          </cell>
          <cell r="N438">
            <v>25</v>
          </cell>
        </row>
        <row r="439">
          <cell r="C439" t="str">
            <v>TOTAL CARTEIRA DE GASOLINA</v>
          </cell>
          <cell r="D439" t="str">
            <v>MECÂNICA</v>
          </cell>
          <cell r="E439" t="str">
            <v>1.1.2.1.4.1</v>
          </cell>
          <cell r="F439" t="str">
            <v>1.1.2.1.4.1.1</v>
          </cell>
          <cell r="H439" t="str">
            <v>FD-5230.00-2316-550-QGI-005</v>
          </cell>
          <cell r="I439" t="str">
            <v>FD-2316-M.06-005</v>
          </cell>
          <cell r="K439" t="str">
            <v>FOLHA DE DADOS - T-450051 - DEA REGENERATOR</v>
          </cell>
          <cell r="N439">
            <v>25</v>
          </cell>
        </row>
        <row r="440">
          <cell r="C440">
            <v>2316</v>
          </cell>
          <cell r="D440" t="str">
            <v>MECÂNICA</v>
          </cell>
          <cell r="E440" t="str">
            <v>1.1.2.1.4.1</v>
          </cell>
          <cell r="F440" t="str">
            <v>1.1.2.1.4.1.1</v>
          </cell>
          <cell r="H440" t="str">
            <v>FD-5230.00-2316-540-QGI-001</v>
          </cell>
          <cell r="I440" t="str">
            <v>FD-2316-M.06-006</v>
          </cell>
          <cell r="K440" t="str">
            <v>FOLHA DE DADOS - V-450001 - FEED SURGE DRUM</v>
          </cell>
          <cell r="N440">
            <v>25</v>
          </cell>
        </row>
        <row r="441">
          <cell r="A441">
            <v>2</v>
          </cell>
          <cell r="B441" t="str">
            <v>1.2</v>
          </cell>
          <cell r="C441" t="str">
            <v xml:space="preserve"> CARTEIRA DE COQUE  </v>
          </cell>
          <cell r="D441" t="str">
            <v>MECÂNICA</v>
          </cell>
          <cell r="E441" t="str">
            <v>1.1.2.1.4.1</v>
          </cell>
          <cell r="F441" t="str">
            <v>1.1.2.1.4.1.1</v>
          </cell>
          <cell r="H441" t="str">
            <v>FD-5230.00-2316-540-QGI-002</v>
          </cell>
          <cell r="I441" t="str">
            <v>FD-2316-M.06-007</v>
          </cell>
          <cell r="J441" t="str">
            <v/>
          </cell>
          <cell r="K441">
            <v>35</v>
          </cell>
          <cell r="L441" t="str">
            <v/>
          </cell>
          <cell r="M441" t="str">
            <v/>
          </cell>
          <cell r="N441" t="str">
            <v/>
          </cell>
          <cell r="O441" t="str">
            <v/>
          </cell>
        </row>
        <row r="442">
          <cell r="A442">
            <v>3</v>
          </cell>
          <cell r="B442" t="str">
            <v>1.2.1</v>
          </cell>
          <cell r="C442" t="str">
            <v xml:space="preserve">UNIDADE 2313 HDT DE INSTÁVEIS  </v>
          </cell>
          <cell r="D442" t="str">
            <v>MECÂNICA</v>
          </cell>
          <cell r="E442" t="str">
            <v>1.1.2.1.4.1</v>
          </cell>
          <cell r="F442" t="str">
            <v>1.1.2.1.4.1.1</v>
          </cell>
          <cell r="H442">
            <v>0</v>
          </cell>
          <cell r="I442">
            <v>0</v>
          </cell>
          <cell r="J442" t="str">
            <v/>
          </cell>
          <cell r="K442" t="str">
            <v/>
          </cell>
          <cell r="L442">
            <v>45</v>
          </cell>
          <cell r="M442" t="str">
            <v/>
          </cell>
          <cell r="N442" t="str">
            <v/>
          </cell>
          <cell r="O442" t="str">
            <v/>
          </cell>
        </row>
        <row r="443">
          <cell r="A443">
            <v>4</v>
          </cell>
          <cell r="B443" t="str">
            <v xml:space="preserve"> 1.2.1.1  </v>
          </cell>
          <cell r="C443" t="str">
            <v xml:space="preserve"> MOBILIZAÇÃO  </v>
          </cell>
          <cell r="D443" t="str">
            <v>MECÂNICA</v>
          </cell>
          <cell r="E443" t="str">
            <v>1.1.2.1.4.1</v>
          </cell>
          <cell r="F443" t="str">
            <v>1.1.2.1.4.1.1</v>
          </cell>
          <cell r="H443">
            <v>0</v>
          </cell>
          <cell r="I443">
            <v>0</v>
          </cell>
          <cell r="J443" t="str">
            <v/>
          </cell>
          <cell r="K443" t="str">
            <v/>
          </cell>
          <cell r="L443" t="str">
            <v/>
          </cell>
          <cell r="M443">
            <v>10</v>
          </cell>
          <cell r="N443" t="str">
            <v/>
          </cell>
          <cell r="O443" t="str">
            <v/>
          </cell>
        </row>
        <row r="444">
          <cell r="A444">
            <v>5</v>
          </cell>
          <cell r="B444" t="str">
            <v xml:space="preserve"> 1.2.1.1.1  </v>
          </cell>
          <cell r="C444" t="str">
            <v xml:space="preserve"> KICK OFF MEETING  </v>
          </cell>
          <cell r="D444" t="str">
            <v>MECÂNICA</v>
          </cell>
          <cell r="E444">
            <v>0.5</v>
          </cell>
          <cell r="F444">
            <v>1</v>
          </cell>
          <cell r="H444">
            <v>0</v>
          </cell>
          <cell r="I444">
            <v>1</v>
          </cell>
          <cell r="J444" t="str">
            <v/>
          </cell>
          <cell r="K444" t="str">
            <v/>
          </cell>
          <cell r="L444" t="str">
            <v/>
          </cell>
          <cell r="M444" t="str">
            <v/>
          </cell>
          <cell r="N444">
            <v>5</v>
          </cell>
          <cell r="O444" t="str">
            <v/>
          </cell>
        </row>
        <row r="445">
          <cell r="A445">
            <v>5</v>
          </cell>
          <cell r="B445" t="str">
            <v xml:space="preserve"> 1.2.1.1.2  </v>
          </cell>
          <cell r="C445" t="str">
            <v xml:space="preserve"> MOBILIZAÇÃO, PLANEJAMENTO. MANUTENÇÃO  </v>
          </cell>
          <cell r="D445" t="str">
            <v>MECÂNICA</v>
          </cell>
          <cell r="E445" t="str">
            <v>1.1.2.1.4.1</v>
          </cell>
          <cell r="F445" t="str">
            <v>1.1.2.1.4.1.1</v>
          </cell>
          <cell r="H445">
            <v>0</v>
          </cell>
          <cell r="I445">
            <v>0</v>
          </cell>
          <cell r="J445" t="str">
            <v/>
          </cell>
          <cell r="K445" t="str">
            <v/>
          </cell>
          <cell r="L445" t="str">
            <v/>
          </cell>
          <cell r="M445" t="str">
            <v/>
          </cell>
          <cell r="N445">
            <v>75</v>
          </cell>
          <cell r="O445" t="str">
            <v/>
          </cell>
        </row>
        <row r="446">
          <cell r="A446">
            <v>6</v>
          </cell>
          <cell r="B446" t="str">
            <v xml:space="preserve"> 1.2.1.1.2.1  </v>
          </cell>
          <cell r="C446" t="str">
            <v xml:space="preserve"> MOBILIZAÇÃO DAS EQUIPES  </v>
          </cell>
          <cell r="D446" t="str">
            <v>MECÂNICA</v>
          </cell>
          <cell r="E446" t="str">
            <v>1.1.2.1.4.1</v>
          </cell>
          <cell r="F446" t="str">
            <v>1.1.2.1.4.1.1</v>
          </cell>
          <cell r="H446">
            <v>0</v>
          </cell>
          <cell r="I446">
            <v>0</v>
          </cell>
          <cell r="J446" t="str">
            <v/>
          </cell>
          <cell r="K446" t="str">
            <v/>
          </cell>
          <cell r="L446" t="str">
            <v/>
          </cell>
          <cell r="M446" t="str">
            <v/>
          </cell>
          <cell r="N446" t="str">
            <v/>
          </cell>
          <cell r="O446">
            <v>10</v>
          </cell>
        </row>
        <row r="447">
          <cell r="B447" t="str">
            <v>1.2.1.1.2.1.1</v>
          </cell>
          <cell r="C447" t="str">
            <v xml:space="preserve"> MOBILIZAÇÃO DA EQUIPE NO ESCRITÓRIO SEDE DA CONTRATADA</v>
          </cell>
          <cell r="D447" t="str">
            <v>MECÂNICA</v>
          </cell>
          <cell r="E447">
            <v>3.7499999999999999E-2</v>
          </cell>
          <cell r="F447">
            <v>1</v>
          </cell>
          <cell r="H447">
            <v>0</v>
          </cell>
          <cell r="I447">
            <v>0</v>
          </cell>
          <cell r="K447" t="str">
            <v>FOLHA DE DADOS - V-450008 - SECOND STAGE HDS HOT SEPARATOR</v>
          </cell>
          <cell r="N447">
            <v>25</v>
          </cell>
        </row>
        <row r="448">
          <cell r="B448" t="str">
            <v>1.2.1.1.2.1.2</v>
          </cell>
          <cell r="C448" t="str">
            <v xml:space="preserve"> MOBILIZAÇÃO DA EQUIPE MÍNIMA LOTADA NA UM-REPAR</v>
          </cell>
          <cell r="D448" t="str">
            <v>MECÂNICA</v>
          </cell>
          <cell r="E448">
            <v>0.71249999999999991</v>
          </cell>
          <cell r="F448">
            <v>1</v>
          </cell>
          <cell r="H448">
            <v>0</v>
          </cell>
          <cell r="I448">
            <v>0</v>
          </cell>
          <cell r="K448" t="str">
            <v>FOLHA DE DADOS - V-450009 - SECOND STAGE HDS COLD SEPARATOR</v>
          </cell>
          <cell r="N448">
            <v>25</v>
          </cell>
        </row>
        <row r="449">
          <cell r="A449">
            <v>6</v>
          </cell>
          <cell r="B449" t="str">
            <v xml:space="preserve">1.2.1.1.2.2  </v>
          </cell>
          <cell r="C449" t="str">
            <v xml:space="preserve"> PLANEJAMENTO  </v>
          </cell>
          <cell r="D449" t="str">
            <v>MECÂNICA</v>
          </cell>
          <cell r="E449" t="str">
            <v>1.1.2.1.4.1</v>
          </cell>
          <cell r="F449" t="str">
            <v>1.1.2.1.4.1.1</v>
          </cell>
          <cell r="H449">
            <v>0</v>
          </cell>
          <cell r="I449">
            <v>0</v>
          </cell>
          <cell r="J449" t="str">
            <v/>
          </cell>
          <cell r="K449" t="str">
            <v/>
          </cell>
          <cell r="L449" t="str">
            <v/>
          </cell>
          <cell r="M449" t="str">
            <v/>
          </cell>
          <cell r="N449" t="str">
            <v/>
          </cell>
          <cell r="O449">
            <v>40</v>
          </cell>
        </row>
        <row r="450">
          <cell r="B450" t="str">
            <v>1.2.1.1.2.2.1</v>
          </cell>
          <cell r="C450" t="str">
            <v>ORGANIZAÇÃO, RESPONSABILIDADE, AUTORIDADE E RECURSOS</v>
          </cell>
          <cell r="D450" t="str">
            <v>MECÂNICA</v>
          </cell>
          <cell r="E450" t="str">
            <v>1.1.2.1.4.1</v>
          </cell>
          <cell r="F450" t="str">
            <v>1.1.2.1.4.1.1</v>
          </cell>
          <cell r="H450">
            <v>0</v>
          </cell>
          <cell r="I450">
            <v>0</v>
          </cell>
          <cell r="K450" t="str">
            <v>FOLHA DE DADOS - V-450011 - WATER INJECTION DRUM</v>
          </cell>
          <cell r="N450">
            <v>25</v>
          </cell>
        </row>
        <row r="451">
          <cell r="B451" t="str">
            <v>1.2.1.1.2.2.1.1</v>
          </cell>
          <cell r="C451" t="str">
            <v>ORGANOGRAMAS</v>
          </cell>
          <cell r="D451" t="str">
            <v>MECÂNICA</v>
          </cell>
          <cell r="E451">
            <v>0.15</v>
          </cell>
          <cell r="F451">
            <v>1</v>
          </cell>
          <cell r="H451">
            <v>1</v>
          </cell>
          <cell r="I451">
            <v>0</v>
          </cell>
          <cell r="K451" t="str">
            <v>FOLHA DE DADOS - V-450012 - SHU PREHEATER CONDENSATE POT</v>
          </cell>
          <cell r="N451">
            <v>25</v>
          </cell>
        </row>
        <row r="452">
          <cell r="B452" t="str">
            <v>1.2.1.1.2.2.1.2</v>
          </cell>
          <cell r="C452" t="str">
            <v>CURRÍCULOS</v>
          </cell>
          <cell r="D452" t="str">
            <v>MECÂNICA</v>
          </cell>
          <cell r="E452">
            <v>0.15</v>
          </cell>
          <cell r="F452">
            <v>1</v>
          </cell>
          <cell r="H452">
            <v>1</v>
          </cell>
          <cell r="I452">
            <v>0</v>
          </cell>
          <cell r="K452" t="str">
            <v>FOLHA DE DADOS - V-450051 - RICH DEA FLASH DRUM</v>
          </cell>
          <cell r="N452">
            <v>25</v>
          </cell>
        </row>
        <row r="453">
          <cell r="B453" t="str">
            <v>1.2.1.1.2.2.2</v>
          </cell>
          <cell r="C453" t="str">
            <v>RECURSOS</v>
          </cell>
          <cell r="D453" t="str">
            <v>MECÂNICA</v>
          </cell>
          <cell r="E453" t="str">
            <v>1.1.2.1.4.1</v>
          </cell>
          <cell r="F453" t="str">
            <v>1.1.2.1.4.1.1</v>
          </cell>
          <cell r="H453">
            <v>0</v>
          </cell>
          <cell r="I453">
            <v>0</v>
          </cell>
          <cell r="K453" t="str">
            <v>FOLHA DE DADOS - V-450052 - DEA REGENERATOR OVERHEAD DRUM</v>
          </cell>
          <cell r="N453">
            <v>25</v>
          </cell>
        </row>
        <row r="454">
          <cell r="B454" t="str">
            <v>1.2.1.1.2.2.2.1</v>
          </cell>
          <cell r="C454" t="str">
            <v>HISTOGRAMA DE MÃO DE OBRA</v>
          </cell>
          <cell r="D454" t="str">
            <v>MECÂNICA</v>
          </cell>
          <cell r="E454">
            <v>0.3</v>
          </cell>
          <cell r="F454">
            <v>1</v>
          </cell>
          <cell r="H454">
            <v>0</v>
          </cell>
          <cell r="I454">
            <v>0</v>
          </cell>
          <cell r="K454" t="str">
            <v>FOLHA DE DADOS - V-450053 - DEA SUMP DRUM</v>
          </cell>
          <cell r="N454">
            <v>25</v>
          </cell>
        </row>
        <row r="455">
          <cell r="B455" t="str">
            <v>1.2.1.1.2.2.3</v>
          </cell>
          <cell r="C455" t="str">
            <v>PROCEDIMENTO DE PLANEJAMENTO DE PROJETO</v>
          </cell>
          <cell r="D455" t="str">
            <v>MECÂNICA</v>
          </cell>
          <cell r="E455" t="str">
            <v>1.1.2.1.4.1</v>
          </cell>
          <cell r="F455" t="str">
            <v>1.1.2.1.4.1.1</v>
          </cell>
          <cell r="H455">
            <v>0</v>
          </cell>
          <cell r="I455">
            <v>0</v>
          </cell>
          <cell r="K455" t="str">
            <v>FOLHA DE DADOS - FT-450051 A/B - DEA CARTRIGE FILTERS</v>
          </cell>
          <cell r="N455">
            <v>20</v>
          </cell>
        </row>
        <row r="456">
          <cell r="B456" t="str">
            <v>1.2.1.1.2.2.3.1</v>
          </cell>
          <cell r="C456" t="str">
            <v>EAP DETALHADA</v>
          </cell>
          <cell r="D456" t="str">
            <v>MECÂNICA</v>
          </cell>
          <cell r="E456">
            <v>0.27</v>
          </cell>
          <cell r="F456">
            <v>1</v>
          </cell>
          <cell r="H456">
            <v>0</v>
          </cell>
          <cell r="I456">
            <v>0</v>
          </cell>
          <cell r="K456" t="str">
            <v>FOLHA DE DADOS - FT-450052 - DEA CARBON FILTER</v>
          </cell>
          <cell r="N456">
            <v>20</v>
          </cell>
        </row>
        <row r="457">
          <cell r="B457" t="str">
            <v>1.2.1.1.2.2.3.2</v>
          </cell>
          <cell r="C457" t="str">
            <v>LISTA DE DOCUMENTOS DA U-2316 - UHDS</v>
          </cell>
          <cell r="D457" t="str">
            <v>MECÂNICA</v>
          </cell>
          <cell r="E457">
            <v>0.36000000000000004</v>
          </cell>
          <cell r="F457">
            <v>1</v>
          </cell>
          <cell r="H457">
            <v>0</v>
          </cell>
          <cell r="I457">
            <v>0</v>
          </cell>
          <cell r="K457" t="str">
            <v>FOLHA DE DADOS - FT-450002 A/B - FUEL GAS STRAINER</v>
          </cell>
          <cell r="N457">
            <v>20</v>
          </cell>
        </row>
        <row r="458">
          <cell r="B458" t="str">
            <v>1.2.1.1.2.2.3.3</v>
          </cell>
          <cell r="C458" t="str">
            <v>CRONOGRAMA DE EXECUÇÃO FÍSICA DETALHADO</v>
          </cell>
          <cell r="D458" t="str">
            <v>MECÂNICA</v>
          </cell>
          <cell r="E458">
            <v>0.36000000000000004</v>
          </cell>
          <cell r="F458">
            <v>1</v>
          </cell>
          <cell r="H458">
            <v>0</v>
          </cell>
          <cell r="I458">
            <v>0</v>
          </cell>
          <cell r="K458" t="str">
            <v>FOLHA DE DADOS - FT-450003 - FUEL GAS COALESCER</v>
          </cell>
          <cell r="N458">
            <v>20</v>
          </cell>
        </row>
        <row r="459">
          <cell r="B459" t="str">
            <v>1.2.1.1.2.2.3.4</v>
          </cell>
          <cell r="C459" t="str">
            <v>CURVA DE EXECUÇÃO FÍSICA</v>
          </cell>
          <cell r="D459" t="str">
            <v>MECÂNICA</v>
          </cell>
          <cell r="E459">
            <v>0.18000000000000002</v>
          </cell>
          <cell r="F459">
            <v>1</v>
          </cell>
          <cell r="H459">
            <v>0</v>
          </cell>
          <cell r="I459">
            <v>0</v>
          </cell>
          <cell r="K459" t="str">
            <v>FOLHA DE DADOS - V-450015 - FUEL GAS KNOCK OUT DRUM</v>
          </cell>
          <cell r="N459">
            <v>25</v>
          </cell>
        </row>
        <row r="460">
          <cell r="B460" t="str">
            <v>1.2.1.1.2.2.3.5</v>
          </cell>
          <cell r="C460" t="str">
            <v>CRONOGRAMA DE EXECUÇÃO FÍSICA-FINANCEIRO DETALHADO</v>
          </cell>
          <cell r="D460" t="str">
            <v>MECÂNICA</v>
          </cell>
          <cell r="E460">
            <v>0.18000000000000002</v>
          </cell>
          <cell r="F460">
            <v>1</v>
          </cell>
          <cell r="H460">
            <v>0</v>
          </cell>
          <cell r="I460">
            <v>0</v>
          </cell>
          <cell r="K460" t="str">
            <v>FOLHA DE DADOS - V-450054 - CONDENSATE EXP. DRUM</v>
          </cell>
          <cell r="N460">
            <v>25</v>
          </cell>
        </row>
        <row r="461">
          <cell r="B461" t="str">
            <v>1.2.1.1.2.2.3.6</v>
          </cell>
          <cell r="C461" t="str">
            <v>CURVA DE EXECUÇÃO FÍSICA-FINANCEIRA</v>
          </cell>
          <cell r="D461" t="str">
            <v>MECÂNICA</v>
          </cell>
          <cell r="E461">
            <v>0.18000000000000002</v>
          </cell>
          <cell r="F461">
            <v>1</v>
          </cell>
          <cell r="H461">
            <v>0</v>
          </cell>
          <cell r="I461">
            <v>0</v>
          </cell>
          <cell r="K461" t="str">
            <v>FOLHA DE DADOS - V-450018 - VASO DE BLOW-DOWN</v>
          </cell>
          <cell r="N461">
            <v>25</v>
          </cell>
        </row>
        <row r="462">
          <cell r="B462" t="str">
            <v>1.2.1.1.2.2.3.7</v>
          </cell>
          <cell r="C462" t="str">
            <v>PROCEDIMENTO DE MEDIÇÃO DE SERVIÇOS</v>
          </cell>
          <cell r="D462" t="str">
            <v>MECÂNICA</v>
          </cell>
          <cell r="E462">
            <v>0.27</v>
          </cell>
          <cell r="F462">
            <v>1</v>
          </cell>
          <cell r="H462">
            <v>1</v>
          </cell>
          <cell r="I462">
            <v>0</v>
          </cell>
          <cell r="K462" t="str">
            <v>FOLHA DE DADOS - FT-450001 A/B - FEED FILTER</v>
          </cell>
          <cell r="N462">
            <v>20</v>
          </cell>
        </row>
        <row r="463">
          <cell r="B463" t="str">
            <v>1.2.1.1.2.2.4</v>
          </cell>
          <cell r="C463" t="str">
            <v>PROCEDIMENTOS DE QSMS</v>
          </cell>
          <cell r="D463" t="str">
            <v>MECÂNICA</v>
          </cell>
          <cell r="E463" t="str">
            <v>1.1.2.1.4.1</v>
          </cell>
          <cell r="F463" t="str">
            <v>1.1.2.1.4.1.1</v>
          </cell>
          <cell r="H463">
            <v>0</v>
          </cell>
          <cell r="I463">
            <v>0</v>
          </cell>
          <cell r="K463" t="str">
            <v>FOLHA DE DADOS - F-450001 - 1º STAGE HDS HEATER</v>
          </cell>
          <cell r="N463">
            <v>25</v>
          </cell>
        </row>
        <row r="464">
          <cell r="B464" t="str">
            <v>1.2.1.1.2.2.4.1</v>
          </cell>
          <cell r="C464" t="str">
            <v>MANUAL DA QUALIDADE DE PROJETO DE PRÉ-DETALHAMENTO</v>
          </cell>
          <cell r="D464" t="str">
            <v>MECÂNICA</v>
          </cell>
          <cell r="E464">
            <v>0.42</v>
          </cell>
          <cell r="F464">
            <v>1</v>
          </cell>
          <cell r="H464">
            <v>1</v>
          </cell>
          <cell r="I464">
            <v>0</v>
          </cell>
          <cell r="K464" t="str">
            <v>FOLHA DE DADOS - F-450002 - 2º STAGE HDS HEATER</v>
          </cell>
          <cell r="N464">
            <v>25</v>
          </cell>
        </row>
        <row r="465">
          <cell r="B465" t="str">
            <v>1.2.1.1.2.2.4.2</v>
          </cell>
          <cell r="C465" t="str">
            <v>PLANO DA QUALIDADE</v>
          </cell>
          <cell r="D465" t="str">
            <v>MECÂNICA</v>
          </cell>
          <cell r="E465">
            <v>0.18000000000000002</v>
          </cell>
          <cell r="F465">
            <v>1</v>
          </cell>
          <cell r="H465">
            <v>1</v>
          </cell>
          <cell r="I465">
            <v>0</v>
          </cell>
          <cell r="K465" t="str">
            <v>FOLHA DE DADOS - TQ-450051 - DEA TANK</v>
          </cell>
          <cell r="N465">
            <v>20</v>
          </cell>
        </row>
        <row r="466">
          <cell r="A466">
            <v>6</v>
          </cell>
          <cell r="B466" t="str">
            <v xml:space="preserve"> 1.2.1.1.2.3  </v>
          </cell>
          <cell r="C466" t="str">
            <v xml:space="preserve"> MANUTENÇÃO DAS EQUIPES  </v>
          </cell>
          <cell r="D466" t="str">
            <v>MECÂNICA</v>
          </cell>
          <cell r="E466" t="str">
            <v>1.1.2.1.4.1</v>
          </cell>
          <cell r="F466" t="str">
            <v>1.1.2.1.4.1.1</v>
          </cell>
          <cell r="H466">
            <v>0</v>
          </cell>
          <cell r="I466">
            <v>0</v>
          </cell>
          <cell r="J466" t="str">
            <v/>
          </cell>
          <cell r="K466" t="str">
            <v/>
          </cell>
          <cell r="L466" t="str">
            <v/>
          </cell>
          <cell r="M466" t="str">
            <v/>
          </cell>
          <cell r="N466" t="str">
            <v/>
          </cell>
          <cell r="O466">
            <v>50</v>
          </cell>
        </row>
        <row r="467">
          <cell r="B467" t="str">
            <v xml:space="preserve"> 1.2.1.1.2.3.1</v>
          </cell>
          <cell r="C467" t="str">
            <v>MANUTENÇÃO DA EQUIPE NO ESCRITÓRIO SEDE DA CONTRATADA</v>
          </cell>
          <cell r="D467" t="str">
            <v>MECÂNICA</v>
          </cell>
          <cell r="E467">
            <v>0</v>
          </cell>
          <cell r="F467">
            <v>1</v>
          </cell>
          <cell r="H467">
            <v>0</v>
          </cell>
          <cell r="I467">
            <v>0</v>
          </cell>
          <cell r="K467" t="str">
            <v>FOLHA DE DADOS - V-450017 - VASO DE CONDENSADO</v>
          </cell>
          <cell r="N467">
            <v>25</v>
          </cell>
        </row>
        <row r="468">
          <cell r="B468" t="str">
            <v xml:space="preserve"> 1.2.1.1.2.3.2</v>
          </cell>
          <cell r="C468" t="str">
            <v>MANUTENÇÃO DA EQUIPE MÍNIMA LOTADA NA UM-REPAR</v>
          </cell>
          <cell r="D468" t="str">
            <v>MECÂNICA</v>
          </cell>
          <cell r="E468">
            <v>0</v>
          </cell>
          <cell r="F468">
            <v>1</v>
          </cell>
          <cell r="H468">
            <v>0</v>
          </cell>
          <cell r="I468">
            <v>0</v>
          </cell>
          <cell r="K468" t="str">
            <v>FOLHA DE DADOS - B-450014 A/B - BOMBA DE BLOWDOWN</v>
          </cell>
          <cell r="N468">
            <v>20</v>
          </cell>
        </row>
        <row r="469">
          <cell r="A469">
            <v>5</v>
          </cell>
          <cell r="B469" t="str">
            <v xml:space="preserve"> 1.2.1.1.3  </v>
          </cell>
          <cell r="C469" t="str">
            <v xml:space="preserve"> DESMOBILIZAÇÃO  </v>
          </cell>
          <cell r="D469" t="str">
            <v>MECÂNICA</v>
          </cell>
          <cell r="E469">
            <v>2</v>
          </cell>
          <cell r="F469">
            <v>1</v>
          </cell>
          <cell r="H469">
            <v>0</v>
          </cell>
          <cell r="I469">
            <v>0</v>
          </cell>
          <cell r="J469" t="str">
            <v/>
          </cell>
          <cell r="K469" t="str">
            <v/>
          </cell>
          <cell r="L469" t="str">
            <v/>
          </cell>
          <cell r="M469" t="str">
            <v/>
          </cell>
          <cell r="N469">
            <v>20</v>
          </cell>
          <cell r="O469" t="str">
            <v/>
          </cell>
        </row>
        <row r="470">
          <cell r="A470">
            <v>4</v>
          </cell>
          <cell r="B470" t="str">
            <v xml:space="preserve"> 1.2.1.2  </v>
          </cell>
          <cell r="C470" t="str">
            <v xml:space="preserve"> INFRA-ESTRUTURA  </v>
          </cell>
          <cell r="D470" t="str">
            <v>MECÂNICA</v>
          </cell>
          <cell r="E470" t="str">
            <v>1.1.2.1.4.1</v>
          </cell>
          <cell r="F470" t="str">
            <v>1.1.2.1.4.1.1</v>
          </cell>
          <cell r="H470">
            <v>0</v>
          </cell>
          <cell r="I470">
            <v>0</v>
          </cell>
          <cell r="J470" t="str">
            <v/>
          </cell>
          <cell r="K470" t="str">
            <v/>
          </cell>
          <cell r="L470" t="str">
            <v/>
          </cell>
          <cell r="M470">
            <v>8</v>
          </cell>
          <cell r="N470" t="str">
            <v/>
          </cell>
          <cell r="O470" t="str">
            <v/>
          </cell>
        </row>
        <row r="471">
          <cell r="A471">
            <v>5</v>
          </cell>
          <cell r="B471" t="str">
            <v xml:space="preserve"> 1.2.1.2.1  </v>
          </cell>
          <cell r="C471" t="str">
            <v xml:space="preserve"> ESCRITÓRIO DA CONTRATADA NA UN-REPAR  </v>
          </cell>
          <cell r="D471" t="str">
            <v>MECÂNICA</v>
          </cell>
          <cell r="E471" t="str">
            <v>1.1.2.1.4.1</v>
          </cell>
          <cell r="F471" t="str">
            <v>1.1.2.1.4.1.1</v>
          </cell>
          <cell r="H471">
            <v>0</v>
          </cell>
          <cell r="I471">
            <v>0</v>
          </cell>
          <cell r="J471" t="str">
            <v/>
          </cell>
          <cell r="K471" t="str">
            <v/>
          </cell>
          <cell r="L471" t="str">
            <v/>
          </cell>
          <cell r="M471" t="str">
            <v/>
          </cell>
          <cell r="N471">
            <v>100</v>
          </cell>
          <cell r="O471" t="str">
            <v/>
          </cell>
        </row>
        <row r="472">
          <cell r="B472" t="str">
            <v xml:space="preserve"> 1.2.1.2.1.1</v>
          </cell>
          <cell r="C472" t="str">
            <v xml:space="preserve">IMPLANTAÇÃO DO ESCRITÓRIO DA CONTRATADA NA UN-REPAR  </v>
          </cell>
          <cell r="D472" t="str">
            <v>MECÂNICA</v>
          </cell>
          <cell r="E472">
            <v>0</v>
          </cell>
          <cell r="F472">
            <v>1</v>
          </cell>
          <cell r="H472">
            <v>0</v>
          </cell>
          <cell r="I472">
            <v>0</v>
          </cell>
          <cell r="K472" t="str">
            <v>FOLHA DE DADOS - P-450014 - 2º STAGE HDS EFLUENT CONDENSER</v>
          </cell>
          <cell r="N472">
            <v>20</v>
          </cell>
          <cell r="O472">
            <v>10</v>
          </cell>
        </row>
        <row r="473">
          <cell r="B473" t="str">
            <v xml:space="preserve"> 1.2.1.2.1.2</v>
          </cell>
          <cell r="C473" t="str">
            <v xml:space="preserve">MANUTENÇÃO ESCRITÓRIO DA CONTRATADA NA UN-REPAR  </v>
          </cell>
          <cell r="D473" t="str">
            <v>MECÂNICA</v>
          </cell>
          <cell r="E473">
            <v>0</v>
          </cell>
          <cell r="F473">
            <v>1</v>
          </cell>
          <cell r="H473">
            <v>0</v>
          </cell>
          <cell r="I473">
            <v>0</v>
          </cell>
          <cell r="K473" t="str">
            <v>FOLHA DE DADOS - P-450016 - STABILIZER OVERHEAD CONDENSER</v>
          </cell>
          <cell r="N473">
            <v>20</v>
          </cell>
          <cell r="O473">
            <v>90</v>
          </cell>
        </row>
        <row r="474">
          <cell r="C474">
            <v>2316</v>
          </cell>
          <cell r="D474" t="str">
            <v>MECÂNICA</v>
          </cell>
          <cell r="E474" t="str">
            <v>1.1.2.1.4.1</v>
          </cell>
          <cell r="F474" t="str">
            <v>1.1.2.1.4.1.1</v>
          </cell>
          <cell r="H474">
            <v>0</v>
          </cell>
          <cell r="I474">
            <v>0</v>
          </cell>
          <cell r="K474" t="str">
            <v>FOLHA DE DADOS - P-450019 - STABILIZER BOTTOMS AIR COOLER</v>
          </cell>
          <cell r="N474">
            <v>20</v>
          </cell>
        </row>
        <row r="475">
          <cell r="A475">
            <v>4</v>
          </cell>
          <cell r="B475" t="str">
            <v xml:space="preserve"> 1.2.1.3  </v>
          </cell>
          <cell r="C475" t="str">
            <v xml:space="preserve"> PROJETOS CIVIS E ELETRONICOS  </v>
          </cell>
          <cell r="D475" t="str">
            <v>MECÂNICA</v>
          </cell>
          <cell r="E475" t="str">
            <v>1.1.2.1.4.1</v>
          </cell>
          <cell r="F475" t="str">
            <v>1.1.2.1.4.1.1</v>
          </cell>
          <cell r="H475">
            <v>0</v>
          </cell>
          <cell r="I475">
            <v>0</v>
          </cell>
          <cell r="J475" t="str">
            <v/>
          </cell>
          <cell r="K475" t="str">
            <v/>
          </cell>
          <cell r="L475" t="str">
            <v/>
          </cell>
          <cell r="M475">
            <v>82</v>
          </cell>
          <cell r="N475" t="str">
            <v/>
          </cell>
          <cell r="O475" t="str">
            <v/>
          </cell>
        </row>
        <row r="476">
          <cell r="A476">
            <v>5</v>
          </cell>
          <cell r="B476" t="str">
            <v xml:space="preserve"> 1.2.1.3.1  </v>
          </cell>
          <cell r="C476" t="str">
            <v xml:space="preserve"> CIVIL  </v>
          </cell>
          <cell r="D476" t="str">
            <v>MECÂNICA</v>
          </cell>
          <cell r="E476" t="str">
            <v>1.1.2.1.4.1</v>
          </cell>
          <cell r="F476" t="str">
            <v>1.1.2.1.4.1.1</v>
          </cell>
          <cell r="H476">
            <v>0</v>
          </cell>
          <cell r="I476">
            <v>0</v>
          </cell>
          <cell r="J476" t="str">
            <v/>
          </cell>
          <cell r="K476" t="str">
            <v/>
          </cell>
          <cell r="L476" t="str">
            <v/>
          </cell>
          <cell r="M476" t="str">
            <v/>
          </cell>
          <cell r="N476">
            <v>15</v>
          </cell>
          <cell r="O476" t="str">
            <v/>
          </cell>
        </row>
        <row r="477">
          <cell r="A477">
            <v>6</v>
          </cell>
          <cell r="B477" t="str">
            <v xml:space="preserve"> 1.2.1.3.1.1  </v>
          </cell>
          <cell r="C477" t="str">
            <v xml:space="preserve"> ESTRUTURA  </v>
          </cell>
          <cell r="D477" t="str">
            <v>MECÂNICA</v>
          </cell>
          <cell r="E477" t="str">
            <v>1.1.2.1.4.1</v>
          </cell>
          <cell r="F477" t="str">
            <v>1.1.2.1.4.1.1</v>
          </cell>
          <cell r="H477">
            <v>0</v>
          </cell>
          <cell r="I477">
            <v>0</v>
          </cell>
          <cell r="J477" t="str">
            <v/>
          </cell>
          <cell r="K477" t="str">
            <v/>
          </cell>
          <cell r="L477" t="str">
            <v/>
          </cell>
          <cell r="M477" t="str">
            <v/>
          </cell>
          <cell r="N477" t="str">
            <v/>
          </cell>
          <cell r="O477">
            <v>40</v>
          </cell>
        </row>
        <row r="478">
          <cell r="A478">
            <v>6</v>
          </cell>
          <cell r="B478" t="str">
            <v xml:space="preserve"> 1.2.1.3.1.2  </v>
          </cell>
          <cell r="C478" t="str">
            <v xml:space="preserve"> ARQUITETONICO  </v>
          </cell>
          <cell r="D478" t="str">
            <v>MECÂNICA</v>
          </cell>
          <cell r="E478" t="str">
            <v>1.1.2.1.4.1</v>
          </cell>
          <cell r="F478" t="str">
            <v>1.1.2.1.4.1.1</v>
          </cell>
          <cell r="H478">
            <v>0</v>
          </cell>
          <cell r="I478">
            <v>0</v>
          </cell>
          <cell r="J478" t="str">
            <v/>
          </cell>
          <cell r="K478" t="str">
            <v/>
          </cell>
          <cell r="L478" t="str">
            <v/>
          </cell>
          <cell r="M478" t="str">
            <v/>
          </cell>
          <cell r="N478" t="str">
            <v/>
          </cell>
          <cell r="O478">
            <v>30</v>
          </cell>
        </row>
        <row r="479">
          <cell r="A479">
            <v>6</v>
          </cell>
          <cell r="B479" t="str">
            <v xml:space="preserve"> 1.2.1.3.1.3  </v>
          </cell>
          <cell r="C479" t="str">
            <v xml:space="preserve"> UNDERGROUD  </v>
          </cell>
          <cell r="D479" t="str">
            <v>MECÂNICA</v>
          </cell>
          <cell r="E479" t="str">
            <v>1.1.2.1.4.1</v>
          </cell>
          <cell r="F479" t="str">
            <v>1.1.2.1.4.1.1</v>
          </cell>
          <cell r="H479">
            <v>0</v>
          </cell>
          <cell r="I479">
            <v>0</v>
          </cell>
          <cell r="J479" t="str">
            <v/>
          </cell>
          <cell r="K479" t="str">
            <v/>
          </cell>
          <cell r="L479" t="str">
            <v/>
          </cell>
          <cell r="M479" t="str">
            <v/>
          </cell>
          <cell r="N479" t="str">
            <v/>
          </cell>
          <cell r="O479">
            <v>30</v>
          </cell>
        </row>
        <row r="480">
          <cell r="A480">
            <v>5</v>
          </cell>
          <cell r="B480" t="str">
            <v xml:space="preserve"> 1.2.1.3.2  </v>
          </cell>
          <cell r="C480" t="str">
            <v xml:space="preserve"> ELETROMECÂNICOS  </v>
          </cell>
          <cell r="D480" t="str">
            <v>MECÂNICA</v>
          </cell>
          <cell r="E480" t="str">
            <v>1.1.2.1.4.1</v>
          </cell>
          <cell r="F480" t="str">
            <v>1.1.2.1.4.1.1</v>
          </cell>
          <cell r="H480">
            <v>0</v>
          </cell>
          <cell r="I480">
            <v>0</v>
          </cell>
          <cell r="J480" t="str">
            <v/>
          </cell>
          <cell r="K480" t="str">
            <v/>
          </cell>
          <cell r="L480" t="str">
            <v/>
          </cell>
          <cell r="M480" t="str">
            <v/>
          </cell>
          <cell r="N480">
            <v>78</v>
          </cell>
          <cell r="O480" t="str">
            <v/>
          </cell>
        </row>
        <row r="481">
          <cell r="A481">
            <v>6</v>
          </cell>
          <cell r="B481" t="str">
            <v xml:space="preserve"> 1.2.1.3.2.1  </v>
          </cell>
          <cell r="C481" t="str">
            <v xml:space="preserve"> PROCESSO  </v>
          </cell>
          <cell r="D481" t="str">
            <v>MECÂNICA</v>
          </cell>
          <cell r="E481" t="str">
            <v>1.1.2.1.4.1</v>
          </cell>
          <cell r="F481" t="str">
            <v>1.1.2.1.4.1.1</v>
          </cell>
          <cell r="H481">
            <v>0</v>
          </cell>
          <cell r="I481">
            <v>0</v>
          </cell>
          <cell r="J481" t="str">
            <v/>
          </cell>
          <cell r="K481" t="str">
            <v/>
          </cell>
          <cell r="L481" t="str">
            <v/>
          </cell>
          <cell r="M481" t="str">
            <v/>
          </cell>
          <cell r="N481" t="str">
            <v/>
          </cell>
          <cell r="O481">
            <v>25</v>
          </cell>
        </row>
        <row r="482">
          <cell r="A482">
            <v>6</v>
          </cell>
          <cell r="B482" t="str">
            <v xml:space="preserve"> 1.2.1.3.2.2  </v>
          </cell>
          <cell r="C482" t="str">
            <v xml:space="preserve"> EQUIPAMENTOS  </v>
          </cell>
          <cell r="D482" t="str">
            <v>MECÂNICA</v>
          </cell>
          <cell r="E482" t="str">
            <v>1.1.2.1.4.1</v>
          </cell>
          <cell r="F482" t="str">
            <v>1.1.2.1.4.1.1</v>
          </cell>
          <cell r="H482">
            <v>0</v>
          </cell>
          <cell r="I482">
            <v>0</v>
          </cell>
          <cell r="J482" t="str">
            <v/>
          </cell>
          <cell r="K482" t="str">
            <v/>
          </cell>
          <cell r="L482" t="str">
            <v/>
          </cell>
          <cell r="M482" t="str">
            <v/>
          </cell>
          <cell r="N482" t="str">
            <v/>
          </cell>
          <cell r="O482">
            <v>15</v>
          </cell>
        </row>
        <row r="483">
          <cell r="A483">
            <v>6</v>
          </cell>
          <cell r="B483" t="str">
            <v xml:space="preserve"> 1.2.1.3.2.3  </v>
          </cell>
          <cell r="C483" t="str">
            <v xml:space="preserve"> TUBULAÇÃO  </v>
          </cell>
          <cell r="D483" t="str">
            <v>MECÂNICA</v>
          </cell>
          <cell r="E483" t="str">
            <v>1.1.2.1.4.1</v>
          </cell>
          <cell r="F483" t="str">
            <v>1.1.2.1.4.1.1</v>
          </cell>
          <cell r="H483">
            <v>0</v>
          </cell>
          <cell r="I483">
            <v>0</v>
          </cell>
          <cell r="J483" t="str">
            <v/>
          </cell>
          <cell r="K483" t="str">
            <v/>
          </cell>
          <cell r="L483" t="str">
            <v/>
          </cell>
          <cell r="M483" t="str">
            <v/>
          </cell>
          <cell r="N483" t="str">
            <v/>
          </cell>
          <cell r="O483">
            <v>30</v>
          </cell>
        </row>
        <row r="484">
          <cell r="A484">
            <v>6</v>
          </cell>
          <cell r="B484" t="str">
            <v xml:space="preserve"> 1.2.1.3.2.4  </v>
          </cell>
          <cell r="C484" t="str">
            <v xml:space="preserve"> ELÉTRICA  </v>
          </cell>
          <cell r="D484" t="str">
            <v>MECÂNICA</v>
          </cell>
          <cell r="E484" t="str">
            <v>1.1.2.1.4.1</v>
          </cell>
          <cell r="F484" t="str">
            <v>1.1.2.1.4.1.1</v>
          </cell>
          <cell r="H484">
            <v>0</v>
          </cell>
          <cell r="I484">
            <v>0</v>
          </cell>
          <cell r="J484" t="str">
            <v/>
          </cell>
          <cell r="K484" t="str">
            <v/>
          </cell>
          <cell r="L484" t="str">
            <v/>
          </cell>
          <cell r="M484" t="str">
            <v/>
          </cell>
          <cell r="N484" t="str">
            <v/>
          </cell>
          <cell r="O484">
            <v>10</v>
          </cell>
        </row>
        <row r="485">
          <cell r="A485">
            <v>6</v>
          </cell>
          <cell r="B485" t="str">
            <v xml:space="preserve"> 1.2.1.3.2.5  </v>
          </cell>
          <cell r="C485" t="str">
            <v xml:space="preserve"> INSTRUMENTAÇÃO  </v>
          </cell>
          <cell r="D485" t="str">
            <v>MECÂNICA</v>
          </cell>
          <cell r="E485" t="str">
            <v>1.1.2.1.4.1</v>
          </cell>
          <cell r="F485" t="str">
            <v>1.1.2.1.4.1.1</v>
          </cell>
          <cell r="H485">
            <v>0</v>
          </cell>
          <cell r="I485">
            <v>0</v>
          </cell>
          <cell r="J485" t="str">
            <v/>
          </cell>
          <cell r="K485" t="str">
            <v/>
          </cell>
          <cell r="L485" t="str">
            <v/>
          </cell>
          <cell r="M485" t="str">
            <v/>
          </cell>
          <cell r="N485" t="str">
            <v/>
          </cell>
          <cell r="O485">
            <v>20</v>
          </cell>
        </row>
        <row r="486">
          <cell r="A486">
            <v>5</v>
          </cell>
          <cell r="B486" t="str">
            <v xml:space="preserve"> 1.2.1.3.3  </v>
          </cell>
          <cell r="C486" t="str">
            <v xml:space="preserve"> LIVRO DE PROJETO DE PRÉ DETALHAMENTO  </v>
          </cell>
          <cell r="D486" t="str">
            <v>MECÂNICA</v>
          </cell>
          <cell r="E486" t="str">
            <v>1.1.2.1.4.1</v>
          </cell>
          <cell r="F486" t="str">
            <v>1.1.2.1.4.1.1</v>
          </cell>
          <cell r="H486">
            <v>0</v>
          </cell>
          <cell r="I486">
            <v>0</v>
          </cell>
          <cell r="J486" t="str">
            <v/>
          </cell>
          <cell r="K486" t="str">
            <v/>
          </cell>
          <cell r="L486" t="str">
            <v/>
          </cell>
          <cell r="M486" t="str">
            <v/>
          </cell>
          <cell r="N486">
            <v>2</v>
          </cell>
          <cell r="O486" t="str">
            <v/>
          </cell>
        </row>
        <row r="487">
          <cell r="A487">
            <v>5</v>
          </cell>
          <cell r="B487" t="str">
            <v xml:space="preserve"> 1.2.1.3.4  </v>
          </cell>
          <cell r="C487" t="str">
            <v xml:space="preserve"> MAQUETE ELETRONICA  </v>
          </cell>
          <cell r="D487" t="str">
            <v>MECÂNICA</v>
          </cell>
          <cell r="E487" t="str">
            <v>1.1.2.1.4.1</v>
          </cell>
          <cell r="F487" t="str">
            <v>1.1.2.1.4.1.1</v>
          </cell>
          <cell r="H487">
            <v>0</v>
          </cell>
          <cell r="I487">
            <v>0</v>
          </cell>
          <cell r="J487" t="str">
            <v/>
          </cell>
          <cell r="K487" t="str">
            <v/>
          </cell>
          <cell r="L487" t="str">
            <v/>
          </cell>
          <cell r="M487" t="str">
            <v/>
          </cell>
          <cell r="N487">
            <v>5</v>
          </cell>
          <cell r="O487" t="str">
            <v/>
          </cell>
        </row>
        <row r="488">
          <cell r="C488" t="str">
            <v xml:space="preserve">SUB-TOTAL - UNIDADE 2313 HDT DE INSTÁVEIS  </v>
          </cell>
          <cell r="D488" t="str">
            <v>MECÂNICA</v>
          </cell>
          <cell r="E488" t="str">
            <v>1.1.2.1.4.1</v>
          </cell>
          <cell r="F488" t="str">
            <v>1.1.2.1.4.1.1</v>
          </cell>
          <cell r="H488" t="str">
            <v>RM-5230.00-2316-550-QGI-001</v>
          </cell>
          <cell r="I488" t="str">
            <v>RC-2316-M.37-005</v>
          </cell>
          <cell r="K488" t="str">
            <v>REQUISIÇÃO DE MATERIAL - TORRES AÇO CARBONO</v>
          </cell>
          <cell r="N488">
            <v>25</v>
          </cell>
        </row>
        <row r="489">
          <cell r="C489">
            <v>2316</v>
          </cell>
          <cell r="D489" t="str">
            <v>MECÂNICA</v>
          </cell>
          <cell r="E489" t="str">
            <v>1.1.2.1.4.1</v>
          </cell>
          <cell r="F489" t="str">
            <v>1.1.2.1.4.1.1</v>
          </cell>
          <cell r="H489" t="str">
            <v>RM-5230.00-2316-550-QGI-002</v>
          </cell>
          <cell r="I489" t="str">
            <v>RC-2316-M.37-006</v>
          </cell>
          <cell r="K489" t="str">
            <v>REQUISIÇÃO DE MATERIAL - TORRES CLAD</v>
          </cell>
          <cell r="N489">
            <v>25</v>
          </cell>
        </row>
        <row r="490">
          <cell r="A490">
            <v>3</v>
          </cell>
          <cell r="B490" t="str">
            <v>1.2.2</v>
          </cell>
          <cell r="C490" t="str">
            <v xml:space="preserve">UNIDADE 22311 GH ( Geração de Hidrogênio)  </v>
          </cell>
          <cell r="D490" t="str">
            <v>MECÂNICA</v>
          </cell>
          <cell r="E490" t="str">
            <v>1.1.2.1.4.1</v>
          </cell>
          <cell r="F490" t="str">
            <v>1.1.2.1.4.1.1</v>
          </cell>
          <cell r="H490" t="str">
            <v>RM-5230.00-2316-550-QGI-003</v>
          </cell>
          <cell r="I490" t="str">
            <v>RC-2316-M.37-007</v>
          </cell>
          <cell r="J490" t="str">
            <v/>
          </cell>
          <cell r="K490" t="str">
            <v/>
          </cell>
          <cell r="L490">
            <v>33</v>
          </cell>
          <cell r="M490" t="str">
            <v/>
          </cell>
          <cell r="N490" t="str">
            <v/>
          </cell>
          <cell r="O490" t="str">
            <v/>
          </cell>
        </row>
        <row r="491">
          <cell r="A491">
            <v>4</v>
          </cell>
          <cell r="B491" t="str">
            <v xml:space="preserve"> 1.2.2.1  </v>
          </cell>
          <cell r="C491" t="str">
            <v xml:space="preserve"> MOBILIZAÇÃO  </v>
          </cell>
          <cell r="D491" t="str">
            <v>MECÂNICA</v>
          </cell>
          <cell r="E491" t="str">
            <v>1.1.2.1.4.1</v>
          </cell>
          <cell r="F491" t="str">
            <v>1.1.2.1.4.1.1</v>
          </cell>
          <cell r="H491">
            <v>0</v>
          </cell>
          <cell r="I491">
            <v>0</v>
          </cell>
          <cell r="J491" t="str">
            <v/>
          </cell>
          <cell r="K491" t="str">
            <v/>
          </cell>
          <cell r="L491" t="str">
            <v/>
          </cell>
          <cell r="M491">
            <v>10</v>
          </cell>
          <cell r="N491" t="str">
            <v/>
          </cell>
          <cell r="O491" t="str">
            <v/>
          </cell>
        </row>
        <row r="492">
          <cell r="A492">
            <v>5</v>
          </cell>
          <cell r="B492" t="str">
            <v xml:space="preserve"> 1.2.2.1.1  </v>
          </cell>
          <cell r="C492" t="str">
            <v xml:space="preserve"> KICK OFF MEETING  </v>
          </cell>
          <cell r="D492" t="str">
            <v>MECÂNICA</v>
          </cell>
          <cell r="E492">
            <v>0.5</v>
          </cell>
          <cell r="F492">
            <v>1</v>
          </cell>
          <cell r="H492">
            <v>0</v>
          </cell>
          <cell r="I492">
            <v>1</v>
          </cell>
          <cell r="J492" t="str">
            <v/>
          </cell>
          <cell r="K492" t="str">
            <v/>
          </cell>
          <cell r="L492" t="str">
            <v/>
          </cell>
          <cell r="M492" t="str">
            <v/>
          </cell>
          <cell r="N492">
            <v>5</v>
          </cell>
          <cell r="O492" t="str">
            <v/>
          </cell>
        </row>
        <row r="493">
          <cell r="A493">
            <v>5</v>
          </cell>
          <cell r="B493" t="str">
            <v xml:space="preserve"> 1.2.2.1.2  </v>
          </cell>
          <cell r="C493" t="str">
            <v xml:space="preserve"> MOBILIZAÇÃO, PLANEJAMENTO. MANUTENÇÃO  </v>
          </cell>
          <cell r="D493" t="str">
            <v>MECÂNICA</v>
          </cell>
          <cell r="E493" t="str">
            <v>1.1.2.1.4.1</v>
          </cell>
          <cell r="F493" t="str">
            <v>1.1.2.1.4.1.1</v>
          </cell>
          <cell r="H493">
            <v>0</v>
          </cell>
          <cell r="I493">
            <v>0</v>
          </cell>
          <cell r="J493" t="str">
            <v/>
          </cell>
          <cell r="K493" t="str">
            <v/>
          </cell>
          <cell r="L493" t="str">
            <v/>
          </cell>
          <cell r="M493" t="str">
            <v/>
          </cell>
          <cell r="N493">
            <v>75</v>
          </cell>
          <cell r="O493" t="str">
            <v/>
          </cell>
        </row>
        <row r="494">
          <cell r="A494">
            <v>6</v>
          </cell>
          <cell r="B494" t="str">
            <v xml:space="preserve"> 1.2.2.1.2.1  </v>
          </cell>
          <cell r="C494" t="str">
            <v xml:space="preserve"> MOBILIZAÇÃO DAS EQUIPES  </v>
          </cell>
          <cell r="D494" t="str">
            <v>MECÂNICA</v>
          </cell>
          <cell r="E494" t="str">
            <v>1.1.2.1.4.1</v>
          </cell>
          <cell r="F494" t="str">
            <v>1.1.2.1.4.1.1</v>
          </cell>
          <cell r="H494">
            <v>0</v>
          </cell>
          <cell r="I494">
            <v>0</v>
          </cell>
          <cell r="J494" t="str">
            <v/>
          </cell>
          <cell r="K494" t="str">
            <v/>
          </cell>
          <cell r="L494" t="str">
            <v/>
          </cell>
          <cell r="M494" t="str">
            <v/>
          </cell>
          <cell r="N494" t="str">
            <v/>
          </cell>
          <cell r="O494">
            <v>10</v>
          </cell>
        </row>
        <row r="495">
          <cell r="B495" t="str">
            <v>1.2.2.1.2.1.1</v>
          </cell>
          <cell r="C495" t="str">
            <v xml:space="preserve"> MOBILIZAÇÃO DA EQUIPE NO ESCRITÓRIO SEDE DA CONTRATADA</v>
          </cell>
          <cell r="D495" t="str">
            <v>MECÂNICA</v>
          </cell>
          <cell r="E495">
            <v>3.7500000000000006E-2</v>
          </cell>
          <cell r="F495">
            <v>1</v>
          </cell>
          <cell r="H495">
            <v>0</v>
          </cell>
          <cell r="I495">
            <v>0</v>
          </cell>
          <cell r="K495" t="str">
            <v>REQUISIÇÃO DE MATERIAL - SISTEMAS DE INJEÇÃO</v>
          </cell>
          <cell r="N495">
            <v>25</v>
          </cell>
        </row>
        <row r="496">
          <cell r="B496" t="str">
            <v>1.2.2.1.2.1.2</v>
          </cell>
          <cell r="C496" t="str">
            <v xml:space="preserve"> MOBILIZAÇÃO DA EQUIPE MÍNIMA LOTADA NA UM-REPAR</v>
          </cell>
          <cell r="D496" t="str">
            <v>MECÂNICA</v>
          </cell>
          <cell r="E496">
            <v>0.71250000000000013</v>
          </cell>
          <cell r="F496">
            <v>1</v>
          </cell>
          <cell r="H496">
            <v>0</v>
          </cell>
          <cell r="I496">
            <v>0</v>
          </cell>
          <cell r="K496" t="str">
            <v>REQUISIÇÃO DE MATERIAL - MISTURADOR ESTÁTICO</v>
          </cell>
          <cell r="N496">
            <v>20</v>
          </cell>
        </row>
        <row r="497">
          <cell r="A497">
            <v>6</v>
          </cell>
          <cell r="B497" t="str">
            <v xml:space="preserve">1.2.2.1.2.2  </v>
          </cell>
          <cell r="C497" t="str">
            <v xml:space="preserve"> PLANEJAMENTO  </v>
          </cell>
          <cell r="D497" t="str">
            <v>MECÂNICA</v>
          </cell>
          <cell r="E497" t="str">
            <v>1.1.2.1.4.1</v>
          </cell>
          <cell r="F497" t="str">
            <v>1.1.2.1.4.1.1</v>
          </cell>
          <cell r="H497">
            <v>0</v>
          </cell>
          <cell r="I497">
            <v>0</v>
          </cell>
          <cell r="J497" t="str">
            <v/>
          </cell>
          <cell r="K497" t="str">
            <v/>
          </cell>
          <cell r="L497" t="str">
            <v/>
          </cell>
          <cell r="M497" t="str">
            <v/>
          </cell>
          <cell r="N497" t="str">
            <v/>
          </cell>
          <cell r="O497">
            <v>40</v>
          </cell>
        </row>
        <row r="498">
          <cell r="B498" t="str">
            <v>1.2.2.1.2.2.1</v>
          </cell>
          <cell r="C498" t="str">
            <v>ORGANIZAÇÃO, RESPONSABILIDADE, AUTORIDADE E RECURSOS</v>
          </cell>
          <cell r="D498" t="str">
            <v>MECÂNICA</v>
          </cell>
          <cell r="E498" t="str">
            <v>1.1.2.1.4.1</v>
          </cell>
          <cell r="F498" t="str">
            <v>1.1.2.1.4.1.1</v>
          </cell>
          <cell r="H498">
            <v>0</v>
          </cell>
          <cell r="I498">
            <v>0</v>
          </cell>
          <cell r="K498" t="str">
            <v>REQUISIÇÃO DE MATERIAL - FORNOS</v>
          </cell>
          <cell r="N498">
            <v>20</v>
          </cell>
        </row>
        <row r="499">
          <cell r="B499" t="str">
            <v>1.2.2.1.2.2.1.1</v>
          </cell>
          <cell r="C499" t="str">
            <v>ORGANOGRAMAS</v>
          </cell>
          <cell r="D499" t="str">
            <v>MECÂNICA</v>
          </cell>
          <cell r="E499">
            <v>0.15000000000000002</v>
          </cell>
          <cell r="F499">
            <v>1</v>
          </cell>
          <cell r="H499">
            <v>1</v>
          </cell>
          <cell r="I499">
            <v>0</v>
          </cell>
          <cell r="K499" t="str">
            <v>REQUISIÇÃO DE MATERIAL - VASOS DE PRESSÃO - HIC / H2S RESISTANCE</v>
          </cell>
          <cell r="N499">
            <v>25</v>
          </cell>
        </row>
        <row r="500">
          <cell r="B500" t="str">
            <v>1.2.2.1.2.2.1.2</v>
          </cell>
          <cell r="C500" t="str">
            <v>CURRÍCULOS</v>
          </cell>
          <cell r="D500" t="str">
            <v>MECÂNICA</v>
          </cell>
          <cell r="E500">
            <v>0.15000000000000002</v>
          </cell>
          <cell r="F500">
            <v>1</v>
          </cell>
          <cell r="H500">
            <v>1</v>
          </cell>
          <cell r="I500">
            <v>0</v>
          </cell>
          <cell r="K500" t="str">
            <v>REQUISIÇÃO DE MATERIAL - VASOS DE PRESSÃO - AÇO CARBONO</v>
          </cell>
          <cell r="N500">
            <v>25</v>
          </cell>
        </row>
        <row r="501">
          <cell r="B501" t="str">
            <v>1.2.2.1.2.2.2</v>
          </cell>
          <cell r="C501" t="str">
            <v>RECURSOS</v>
          </cell>
          <cell r="D501" t="str">
            <v>MECÂNICA</v>
          </cell>
          <cell r="E501" t="str">
            <v>1.1.2.1.4.1</v>
          </cell>
          <cell r="F501" t="str">
            <v>1.1.2.1.4.1.1</v>
          </cell>
          <cell r="H501">
            <v>0</v>
          </cell>
          <cell r="I501">
            <v>0</v>
          </cell>
          <cell r="K501" t="str">
            <v>REQUISIÇÃO DE MATERIAL - VASOS DE PRESSÃO - CLAD</v>
          </cell>
          <cell r="N501">
            <v>25</v>
          </cell>
        </row>
        <row r="502">
          <cell r="B502" t="str">
            <v>1.2.2.1.2.2.2.1</v>
          </cell>
          <cell r="C502" t="str">
            <v>HISTOGRAMA DE MÃO DE OBRA</v>
          </cell>
          <cell r="D502" t="str">
            <v>MECÂNICA</v>
          </cell>
          <cell r="E502">
            <v>0.30000000000000004</v>
          </cell>
          <cell r="F502">
            <v>1</v>
          </cell>
          <cell r="H502">
            <v>0</v>
          </cell>
          <cell r="I502">
            <v>0</v>
          </cell>
          <cell r="K502" t="str">
            <v>REQUISIÇÃO DE MATERIAL - TROCADORES DE CALOR CASCO/TUBOS - HIC / H2S RESISTANCE</v>
          </cell>
          <cell r="N502">
            <v>50</v>
          </cell>
        </row>
        <row r="503">
          <cell r="B503" t="str">
            <v>1.2.2.1.2.2.3</v>
          </cell>
          <cell r="C503" t="str">
            <v>PROCEDIMENTO DE PLANEJAMENTO DE PROJETO</v>
          </cell>
          <cell r="D503" t="str">
            <v>MECÂNICA</v>
          </cell>
          <cell r="E503" t="str">
            <v>1.1.2.1.4.1</v>
          </cell>
          <cell r="F503" t="str">
            <v>1.1.2.1.4.1.1</v>
          </cell>
          <cell r="H503">
            <v>0</v>
          </cell>
          <cell r="I503">
            <v>0</v>
          </cell>
          <cell r="K503" t="str">
            <v>REQUISIÇÃO DE MATERIAL - TROCADORES DE CALOR CASCO/TUBOS - AÇO CARBONO</v>
          </cell>
          <cell r="N503">
            <v>100</v>
          </cell>
        </row>
        <row r="504">
          <cell r="B504" t="str">
            <v>1.2.2.1.2.2.3.1</v>
          </cell>
          <cell r="C504" t="str">
            <v>EAP DETALHADA</v>
          </cell>
          <cell r="D504" t="str">
            <v>MECÂNICA</v>
          </cell>
          <cell r="E504">
            <v>0.27</v>
          </cell>
          <cell r="F504">
            <v>1</v>
          </cell>
          <cell r="H504">
            <v>0</v>
          </cell>
          <cell r="I504">
            <v>0</v>
          </cell>
          <cell r="K504" t="str">
            <v>REQUISIÇÃO DE MATERIAL - TROCADORES DE CALOR CASCO/TUBOS - CLAD</v>
          </cell>
          <cell r="N504">
            <v>50</v>
          </cell>
        </row>
        <row r="505">
          <cell r="A505" t="str">
            <v>RETIRAR</v>
          </cell>
          <cell r="B505" t="str">
            <v>1.2.2.1.2.2.3.2</v>
          </cell>
          <cell r="C505" t="str">
            <v>LISTA DE DOCUMENTOS DA U-2316 - UHDS</v>
          </cell>
          <cell r="D505" t="str">
            <v>MECÂNICA</v>
          </cell>
          <cell r="E505">
            <v>0.36000000000000004</v>
          </cell>
          <cell r="F505">
            <v>1</v>
          </cell>
          <cell r="H505">
            <v>0</v>
          </cell>
          <cell r="I505">
            <v>0</v>
          </cell>
          <cell r="K505" t="str">
            <v>MEMÓRIA DE CÁLCULO - TROCADORES DE CALOR</v>
          </cell>
          <cell r="N505">
            <v>0</v>
          </cell>
        </row>
        <row r="506">
          <cell r="A506" t="str">
            <v>RETIRAR</v>
          </cell>
          <cell r="B506" t="str">
            <v>1.2.2.1.2.2.3.3</v>
          </cell>
          <cell r="C506" t="str">
            <v>CRONOGRAMA DE EXECUÇÃO FÍSICA DETALHADO</v>
          </cell>
          <cell r="D506" t="str">
            <v>MECÂNICA</v>
          </cell>
          <cell r="E506">
            <v>0.36000000000000004</v>
          </cell>
          <cell r="F506">
            <v>1</v>
          </cell>
          <cell r="H506">
            <v>0</v>
          </cell>
          <cell r="I506">
            <v>0</v>
          </cell>
          <cell r="K506" t="str">
            <v>MEMÓRIA DE CÁLCULO - VASOS DE PRESSÃO</v>
          </cell>
          <cell r="N506">
            <v>0</v>
          </cell>
        </row>
        <row r="507">
          <cell r="B507" t="str">
            <v>1.2.2.1.2.2.3.4</v>
          </cell>
          <cell r="C507" t="str">
            <v>CURVA DE EXECUÇÃO FÍSICA</v>
          </cell>
          <cell r="D507" t="str">
            <v>MECÂNICA</v>
          </cell>
          <cell r="E507">
            <v>0.18000000000000002</v>
          </cell>
          <cell r="F507">
            <v>1</v>
          </cell>
          <cell r="G507" t="str">
            <v>1.1.2.1.4.2</v>
          </cell>
          <cell r="H507">
            <v>0</v>
          </cell>
          <cell r="I507">
            <v>0</v>
          </cell>
          <cell r="K507" t="str">
            <v>PARECER TÉCNICO DE TODOS OS EQUIPAMENTOS</v>
          </cell>
        </row>
        <row r="508">
          <cell r="B508" t="str">
            <v>1.2.2.1.2.2.3.5</v>
          </cell>
          <cell r="C508" t="str">
            <v>CRONOGRAMA DE EXECUÇÃO FÍSICA-FINANCEIRO DETALHADO</v>
          </cell>
          <cell r="D508" t="str">
            <v>MECÂNICA</v>
          </cell>
          <cell r="E508">
            <v>0.18000000000000002</v>
          </cell>
          <cell r="F508">
            <v>1</v>
          </cell>
          <cell r="H508">
            <v>0</v>
          </cell>
          <cell r="I508">
            <v>0</v>
          </cell>
          <cell r="K508" t="str">
            <v>PARECER TÉCNICO - OIL MIST</v>
          </cell>
          <cell r="N508">
            <v>50</v>
          </cell>
        </row>
        <row r="509">
          <cell r="B509" t="str">
            <v>1.2.2.1.2.2.3.6</v>
          </cell>
          <cell r="C509" t="str">
            <v>CURVA DE EXECUÇÃO FÍSICA-FINANCEIRA</v>
          </cell>
          <cell r="D509" t="str">
            <v>MECÂNICA</v>
          </cell>
          <cell r="E509">
            <v>0.18000000000000002</v>
          </cell>
          <cell r="F509">
            <v>1</v>
          </cell>
          <cell r="H509">
            <v>0</v>
          </cell>
          <cell r="I509">
            <v>0</v>
          </cell>
          <cell r="K509" t="str">
            <v>PARECER TÉCNICO - PONTE ROLANTE</v>
          </cell>
          <cell r="N509">
            <v>70</v>
          </cell>
        </row>
        <row r="510">
          <cell r="B510" t="str">
            <v>1.2.2.1.2.2.3.7</v>
          </cell>
          <cell r="C510" t="str">
            <v>PROCEDIMENTO DE MEDIÇÃO DE SERVIÇOS</v>
          </cell>
          <cell r="D510" t="str">
            <v>MECÂNICA</v>
          </cell>
          <cell r="E510">
            <v>0.27</v>
          </cell>
          <cell r="F510">
            <v>1</v>
          </cell>
          <cell r="H510">
            <v>1</v>
          </cell>
          <cell r="I510">
            <v>0</v>
          </cell>
          <cell r="K510" t="str">
            <v>PARECER TÉCNICO - BOMBAS CENTRÍFUGAS 1</v>
          </cell>
          <cell r="N510">
            <v>180</v>
          </cell>
        </row>
        <row r="511">
          <cell r="B511" t="str">
            <v>1.2.2.1.2.2.4</v>
          </cell>
          <cell r="C511" t="str">
            <v>PROCEDIMENTOS DE QSMS</v>
          </cell>
          <cell r="D511" t="str">
            <v>MECÂNICA</v>
          </cell>
          <cell r="E511" t="str">
            <v>1.1.2.1.4.2</v>
          </cell>
          <cell r="F511" t="str">
            <v>1.1.2.1.4.2.1</v>
          </cell>
          <cell r="H511">
            <v>0</v>
          </cell>
          <cell r="I511">
            <v>0</v>
          </cell>
          <cell r="K511" t="str">
            <v>PARECER TÉCNICO - BOMBAS CENTRÍFUGAS 2</v>
          </cell>
          <cell r="N511">
            <v>180</v>
          </cell>
        </row>
        <row r="512">
          <cell r="B512" t="str">
            <v>1.2.2.1.2.2.4.1</v>
          </cell>
          <cell r="C512" t="str">
            <v>MANUAL DA QUALIDADE DE PROJETO DE PRÉ-DETALHAMENTO</v>
          </cell>
          <cell r="D512" t="str">
            <v>MECÂNICA</v>
          </cell>
          <cell r="E512">
            <v>0.42000000000000004</v>
          </cell>
          <cell r="F512">
            <v>1</v>
          </cell>
          <cell r="H512">
            <v>1</v>
          </cell>
          <cell r="I512">
            <v>0</v>
          </cell>
          <cell r="K512" t="str">
            <v>PARECER TÉCNICO - TORRES AÇO CARBONO</v>
          </cell>
          <cell r="N512">
            <v>85</v>
          </cell>
        </row>
        <row r="513">
          <cell r="B513" t="str">
            <v>1.2.2.1.2.2.4.2</v>
          </cell>
          <cell r="C513" t="str">
            <v>PLANO DA QUALIDADE</v>
          </cell>
          <cell r="D513" t="str">
            <v>MECÂNICA</v>
          </cell>
          <cell r="E513">
            <v>0.18000000000000002</v>
          </cell>
          <cell r="F513">
            <v>1</v>
          </cell>
          <cell r="H513">
            <v>1</v>
          </cell>
          <cell r="I513">
            <v>0</v>
          </cell>
          <cell r="K513" t="str">
            <v>PARECER TÉCNICO - TORRES CLAD</v>
          </cell>
          <cell r="N513">
            <v>85</v>
          </cell>
        </row>
        <row r="514">
          <cell r="A514">
            <v>6</v>
          </cell>
          <cell r="B514" t="str">
            <v xml:space="preserve"> 1.2.2.1.2.3  </v>
          </cell>
          <cell r="C514" t="str">
            <v xml:space="preserve"> MANUTENÇÃO DAS EQUIPES  </v>
          </cell>
          <cell r="D514" t="str">
            <v>MECÂNICA</v>
          </cell>
          <cell r="E514" t="str">
            <v>1.1.2.1.4.2</v>
          </cell>
          <cell r="F514" t="str">
            <v>1.1.2.1.4.2.1</v>
          </cell>
          <cell r="H514">
            <v>0</v>
          </cell>
          <cell r="I514">
            <v>0</v>
          </cell>
          <cell r="J514" t="str">
            <v/>
          </cell>
          <cell r="K514" t="str">
            <v/>
          </cell>
          <cell r="L514" t="str">
            <v/>
          </cell>
          <cell r="M514" t="str">
            <v/>
          </cell>
          <cell r="N514" t="str">
            <v/>
          </cell>
          <cell r="O514">
            <v>50</v>
          </cell>
        </row>
        <row r="515">
          <cell r="B515" t="str">
            <v xml:space="preserve"> 1.2.2.1.2.3.1</v>
          </cell>
          <cell r="C515" t="str">
            <v>MANUTENÇÃO DA EQUIPE NO ESCRITÓRIO SEDE DA CONTRATADA</v>
          </cell>
          <cell r="D515" t="str">
            <v>MECÂNICA</v>
          </cell>
          <cell r="E515">
            <v>0</v>
          </cell>
          <cell r="F515">
            <v>1</v>
          </cell>
          <cell r="H515">
            <v>0</v>
          </cell>
          <cell r="I515">
            <v>0</v>
          </cell>
          <cell r="K515" t="str">
            <v>PARECER TÉCNICO - TANQUE</v>
          </cell>
          <cell r="N515">
            <v>70</v>
          </cell>
        </row>
        <row r="516">
          <cell r="B516" t="str">
            <v xml:space="preserve"> 1.2.2.1.2.3.2</v>
          </cell>
          <cell r="C516" t="str">
            <v>MANUTENÇÃO DA EQUIPE MÍNIMA LOTADA NA UM-REPAR</v>
          </cell>
          <cell r="D516" t="str">
            <v>MECÂNICA</v>
          </cell>
          <cell r="E516">
            <v>0</v>
          </cell>
          <cell r="F516">
            <v>1</v>
          </cell>
          <cell r="H516">
            <v>0</v>
          </cell>
          <cell r="I516">
            <v>0</v>
          </cell>
          <cell r="K516" t="str">
            <v>PARECER TÉCNICO - RESFRIADOR A AR</v>
          </cell>
          <cell r="N516">
            <v>70</v>
          </cell>
        </row>
        <row r="517">
          <cell r="A517">
            <v>5</v>
          </cell>
          <cell r="B517" t="str">
            <v xml:space="preserve"> 1.2.2.1.3  </v>
          </cell>
          <cell r="C517" t="str">
            <v xml:space="preserve"> DESMOBILIZAÇÃO  </v>
          </cell>
          <cell r="D517" t="str">
            <v>MECÂNICA</v>
          </cell>
          <cell r="E517">
            <v>2</v>
          </cell>
          <cell r="F517">
            <v>1</v>
          </cell>
          <cell r="H517">
            <v>0</v>
          </cell>
          <cell r="I517">
            <v>0</v>
          </cell>
          <cell r="J517" t="str">
            <v/>
          </cell>
          <cell r="K517" t="str">
            <v/>
          </cell>
          <cell r="L517" t="str">
            <v/>
          </cell>
          <cell r="M517" t="str">
            <v/>
          </cell>
          <cell r="N517">
            <v>20</v>
          </cell>
          <cell r="O517" t="str">
            <v/>
          </cell>
        </row>
        <row r="518">
          <cell r="A518">
            <v>4</v>
          </cell>
          <cell r="B518" t="str">
            <v xml:space="preserve"> 1.2.2.2  </v>
          </cell>
          <cell r="C518" t="str">
            <v xml:space="preserve"> INFRA-ESTRUTURA  </v>
          </cell>
          <cell r="D518" t="str">
            <v>MECÂNICA</v>
          </cell>
          <cell r="E518" t="str">
            <v>1.1.2.1.4.2</v>
          </cell>
          <cell r="F518" t="str">
            <v>1.1.2.1.4.2.1</v>
          </cell>
          <cell r="H518">
            <v>0</v>
          </cell>
          <cell r="I518">
            <v>0</v>
          </cell>
          <cell r="J518" t="str">
            <v/>
          </cell>
          <cell r="K518" t="str">
            <v/>
          </cell>
          <cell r="L518" t="str">
            <v/>
          </cell>
          <cell r="M518">
            <v>8</v>
          </cell>
          <cell r="N518" t="str">
            <v/>
          </cell>
          <cell r="O518" t="str">
            <v/>
          </cell>
        </row>
        <row r="519">
          <cell r="A519">
            <v>5</v>
          </cell>
          <cell r="B519" t="str">
            <v xml:space="preserve"> 1.2.2.2.1  </v>
          </cell>
          <cell r="C519" t="str">
            <v xml:space="preserve"> ESCRITÓRIO DA CONTRATADA NA UN-REPAR  </v>
          </cell>
          <cell r="D519" t="str">
            <v>MECÂNICA</v>
          </cell>
          <cell r="E519" t="str">
            <v>1.1.2.1.4.2</v>
          </cell>
          <cell r="F519" t="str">
            <v>1.1.2.1.4.2.1</v>
          </cell>
          <cell r="H519">
            <v>0</v>
          </cell>
          <cell r="I519">
            <v>0</v>
          </cell>
          <cell r="J519" t="str">
            <v/>
          </cell>
          <cell r="K519" t="str">
            <v/>
          </cell>
          <cell r="L519" t="str">
            <v/>
          </cell>
          <cell r="M519" t="str">
            <v/>
          </cell>
          <cell r="N519">
            <v>100</v>
          </cell>
          <cell r="O519" t="str">
            <v/>
          </cell>
        </row>
        <row r="520">
          <cell r="B520" t="str">
            <v xml:space="preserve"> 1.2.2.2.1.1</v>
          </cell>
          <cell r="C520" t="str">
            <v xml:space="preserve">IMPLANTAÇÃO DO ESCRITÓRIO DA CONTRATADA NA UN-REPAR  </v>
          </cell>
          <cell r="D520" t="str">
            <v>MECÂNICA</v>
          </cell>
          <cell r="E520">
            <v>0</v>
          </cell>
          <cell r="F520">
            <v>1</v>
          </cell>
          <cell r="H520">
            <v>0</v>
          </cell>
          <cell r="I520">
            <v>0</v>
          </cell>
          <cell r="K520" t="str">
            <v>PARECER TÉCNICO - MISTURADOR ESTÁTICO</v>
          </cell>
          <cell r="N520">
            <v>50</v>
          </cell>
          <cell r="O520">
            <v>10</v>
          </cell>
        </row>
        <row r="521">
          <cell r="B521" t="str">
            <v xml:space="preserve"> 1.2.2.2.1.2</v>
          </cell>
          <cell r="C521" t="str">
            <v xml:space="preserve">MANUTENÇÃO ESCRITÓRIO DA CONTRATADA NA UN-REPAR  </v>
          </cell>
          <cell r="D521" t="str">
            <v>MECÂNICA</v>
          </cell>
          <cell r="E521">
            <v>0</v>
          </cell>
          <cell r="F521">
            <v>1</v>
          </cell>
          <cell r="H521">
            <v>0</v>
          </cell>
          <cell r="I521">
            <v>0</v>
          </cell>
          <cell r="K521" t="str">
            <v>PARECER TÉCNICO - FILTROS</v>
          </cell>
          <cell r="N521">
            <v>60</v>
          </cell>
          <cell r="O521">
            <v>90</v>
          </cell>
        </row>
        <row r="522">
          <cell r="C522">
            <v>2316</v>
          </cell>
          <cell r="D522" t="str">
            <v>MECÂNICA</v>
          </cell>
          <cell r="E522" t="str">
            <v>1.1.2.1.4.2</v>
          </cell>
          <cell r="F522" t="str">
            <v>1.1.2.1.4.2.1</v>
          </cell>
          <cell r="H522">
            <v>0</v>
          </cell>
          <cell r="I522">
            <v>0</v>
          </cell>
          <cell r="K522" t="str">
            <v>PARECER TÉCNICO - FORNOS</v>
          </cell>
          <cell r="N522">
            <v>80</v>
          </cell>
        </row>
        <row r="523">
          <cell r="A523">
            <v>4</v>
          </cell>
          <cell r="B523" t="str">
            <v xml:space="preserve"> 1.2.2.3  </v>
          </cell>
          <cell r="C523" t="str">
            <v xml:space="preserve"> PROJETOS CIVIS E ELETRONICOS  </v>
          </cell>
          <cell r="D523" t="str">
            <v>MECÂNICA</v>
          </cell>
          <cell r="E523" t="str">
            <v>1.1.2.1.4.2</v>
          </cell>
          <cell r="F523" t="str">
            <v>1.1.2.1.4.2.1</v>
          </cell>
          <cell r="H523">
            <v>0</v>
          </cell>
          <cell r="I523">
            <v>0</v>
          </cell>
          <cell r="J523" t="str">
            <v/>
          </cell>
          <cell r="K523" t="str">
            <v/>
          </cell>
          <cell r="L523" t="str">
            <v/>
          </cell>
          <cell r="M523">
            <v>82</v>
          </cell>
          <cell r="N523" t="str">
            <v/>
          </cell>
          <cell r="O523" t="str">
            <v/>
          </cell>
        </row>
        <row r="524">
          <cell r="A524">
            <v>5</v>
          </cell>
          <cell r="B524" t="str">
            <v xml:space="preserve"> 1.2.2.3.1  </v>
          </cell>
          <cell r="C524" t="str">
            <v xml:space="preserve"> CIVIL  </v>
          </cell>
          <cell r="D524" t="str">
            <v>MECÂNICA</v>
          </cell>
          <cell r="E524" t="str">
            <v>1.1.2.1.4.2</v>
          </cell>
          <cell r="F524" t="str">
            <v>1.1.2.1.4.2.1</v>
          </cell>
          <cell r="H524">
            <v>0</v>
          </cell>
          <cell r="I524">
            <v>0</v>
          </cell>
          <cell r="J524" t="str">
            <v/>
          </cell>
          <cell r="K524" t="str">
            <v/>
          </cell>
          <cell r="L524" t="str">
            <v/>
          </cell>
          <cell r="M524" t="str">
            <v/>
          </cell>
          <cell r="N524">
            <v>15</v>
          </cell>
          <cell r="O524" t="str">
            <v/>
          </cell>
        </row>
        <row r="525">
          <cell r="A525">
            <v>6</v>
          </cell>
          <cell r="B525" t="str">
            <v xml:space="preserve"> 1.2.2.3.1.1  </v>
          </cell>
          <cell r="C525" t="str">
            <v xml:space="preserve"> ESTRUTURA  </v>
          </cell>
          <cell r="D525" t="str">
            <v>MECÂNICA</v>
          </cell>
          <cell r="E525" t="str">
            <v>1.1.2.1.4.2</v>
          </cell>
          <cell r="F525" t="str">
            <v>1.1.2.1.4.2.1</v>
          </cell>
          <cell r="H525">
            <v>0</v>
          </cell>
          <cell r="I525">
            <v>0</v>
          </cell>
          <cell r="J525" t="str">
            <v/>
          </cell>
          <cell r="K525" t="str">
            <v/>
          </cell>
          <cell r="L525" t="str">
            <v/>
          </cell>
          <cell r="M525" t="str">
            <v/>
          </cell>
          <cell r="N525" t="str">
            <v/>
          </cell>
          <cell r="O525">
            <v>40</v>
          </cell>
        </row>
        <row r="526">
          <cell r="A526">
            <v>6</v>
          </cell>
          <cell r="B526" t="str">
            <v xml:space="preserve"> 1.2.2.3.1.2  </v>
          </cell>
          <cell r="C526" t="str">
            <v xml:space="preserve"> ARQUITETONICO  </v>
          </cell>
          <cell r="D526" t="str">
            <v>MECÂNICA</v>
          </cell>
          <cell r="E526" t="str">
            <v>1.1.2.1.4.2</v>
          </cell>
          <cell r="F526" t="str">
            <v>1.1.2.1.4.2.1</v>
          </cell>
          <cell r="H526">
            <v>0</v>
          </cell>
          <cell r="I526">
            <v>0</v>
          </cell>
          <cell r="J526" t="str">
            <v/>
          </cell>
          <cell r="K526" t="str">
            <v/>
          </cell>
          <cell r="L526" t="str">
            <v/>
          </cell>
          <cell r="M526" t="str">
            <v/>
          </cell>
          <cell r="N526" t="str">
            <v/>
          </cell>
          <cell r="O526">
            <v>30</v>
          </cell>
        </row>
        <row r="527">
          <cell r="A527">
            <v>6</v>
          </cell>
          <cell r="B527" t="str">
            <v xml:space="preserve"> 1.2.2.3.1.3  </v>
          </cell>
          <cell r="C527" t="str">
            <v xml:space="preserve"> UNDERGROUD  </v>
          </cell>
          <cell r="D527" t="str">
            <v>MECÂNICA</v>
          </cell>
          <cell r="E527" t="str">
            <v>1.1.2.1.4.2</v>
          </cell>
          <cell r="F527" t="str">
            <v>1.1.2.1.4.2.1</v>
          </cell>
          <cell r="H527">
            <v>0</v>
          </cell>
          <cell r="I527">
            <v>0</v>
          </cell>
          <cell r="J527" t="str">
            <v/>
          </cell>
          <cell r="K527" t="str">
            <v/>
          </cell>
          <cell r="L527" t="str">
            <v/>
          </cell>
          <cell r="M527" t="str">
            <v/>
          </cell>
          <cell r="N527" t="str">
            <v/>
          </cell>
          <cell r="O527">
            <v>30</v>
          </cell>
        </row>
        <row r="528">
          <cell r="A528">
            <v>5</v>
          </cell>
          <cell r="B528" t="str">
            <v xml:space="preserve"> 1.2.2.3.2  </v>
          </cell>
          <cell r="C528" t="str">
            <v xml:space="preserve"> ELETROMECÂNICOS  </v>
          </cell>
          <cell r="D528" t="str">
            <v>MECÂNICA</v>
          </cell>
          <cell r="E528" t="str">
            <v>1.1.2.1.4.2</v>
          </cell>
          <cell r="F528" t="str">
            <v>1.1.2.1.4.2.1</v>
          </cell>
          <cell r="H528">
            <v>0</v>
          </cell>
          <cell r="I528">
            <v>0</v>
          </cell>
          <cell r="J528" t="str">
            <v/>
          </cell>
          <cell r="K528" t="str">
            <v/>
          </cell>
          <cell r="L528" t="str">
            <v/>
          </cell>
          <cell r="M528" t="str">
            <v/>
          </cell>
          <cell r="N528">
            <v>78</v>
          </cell>
          <cell r="O528" t="str">
            <v/>
          </cell>
        </row>
        <row r="529">
          <cell r="A529">
            <v>6</v>
          </cell>
          <cell r="B529" t="str">
            <v xml:space="preserve"> 1.2.2.3.2.1  </v>
          </cell>
          <cell r="C529" t="str">
            <v xml:space="preserve"> PROCESSO  </v>
          </cell>
          <cell r="D529" t="str">
            <v>MECÂNICA</v>
          </cell>
          <cell r="E529" t="str">
            <v>1.1.2.1.4</v>
          </cell>
          <cell r="F529" t="str">
            <v>1.1.2.1.4.3</v>
          </cell>
          <cell r="G529" t="str">
            <v>1.1.2.1.4.3</v>
          </cell>
          <cell r="H529">
            <v>0</v>
          </cell>
          <cell r="I529">
            <v>0</v>
          </cell>
          <cell r="J529" t="str">
            <v/>
          </cell>
          <cell r="K529" t="str">
            <v/>
          </cell>
          <cell r="L529" t="str">
            <v/>
          </cell>
          <cell r="M529" t="str">
            <v/>
          </cell>
          <cell r="N529" t="str">
            <v/>
          </cell>
          <cell r="O529">
            <v>25</v>
          </cell>
        </row>
        <row r="530">
          <cell r="A530">
            <v>6</v>
          </cell>
          <cell r="B530" t="str">
            <v xml:space="preserve"> 1.2.2.3.2.2  </v>
          </cell>
          <cell r="C530" t="str">
            <v xml:space="preserve"> EQUIPAMENTOS  </v>
          </cell>
          <cell r="D530" t="str">
            <v>MECÂNICA</v>
          </cell>
          <cell r="E530" t="str">
            <v>1.1.2.1.4.3</v>
          </cell>
          <cell r="F530" t="str">
            <v>1.1.2.1.4.3.1</v>
          </cell>
          <cell r="H530">
            <v>0</v>
          </cell>
          <cell r="I530">
            <v>0</v>
          </cell>
          <cell r="J530" t="str">
            <v/>
          </cell>
          <cell r="K530" t="str">
            <v/>
          </cell>
          <cell r="L530" t="str">
            <v/>
          </cell>
          <cell r="M530" t="str">
            <v/>
          </cell>
          <cell r="N530" t="str">
            <v/>
          </cell>
          <cell r="O530">
            <v>15</v>
          </cell>
        </row>
        <row r="531">
          <cell r="A531">
            <v>6</v>
          </cell>
          <cell r="B531" t="str">
            <v xml:space="preserve"> 1.2.2.3.2.3  </v>
          </cell>
          <cell r="C531" t="str">
            <v xml:space="preserve"> TUBULAÇÃO  </v>
          </cell>
          <cell r="D531" t="str">
            <v>MECÂNICA</v>
          </cell>
          <cell r="E531" t="str">
            <v>1.1.2.1.4.3</v>
          </cell>
          <cell r="F531" t="str">
            <v>1.1.2.1.4.3.1</v>
          </cell>
          <cell r="H531">
            <v>0</v>
          </cell>
          <cell r="I531">
            <v>0</v>
          </cell>
          <cell r="J531" t="str">
            <v/>
          </cell>
          <cell r="K531" t="str">
            <v/>
          </cell>
          <cell r="L531" t="str">
            <v/>
          </cell>
          <cell r="M531" t="str">
            <v/>
          </cell>
          <cell r="N531" t="str">
            <v/>
          </cell>
          <cell r="O531">
            <v>30</v>
          </cell>
        </row>
        <row r="532">
          <cell r="A532">
            <v>6</v>
          </cell>
          <cell r="B532" t="str">
            <v xml:space="preserve"> 1.2.2.3.2.4  </v>
          </cell>
          <cell r="C532" t="str">
            <v xml:space="preserve"> ELÉTRICA  </v>
          </cell>
          <cell r="D532" t="str">
            <v>MECÂNICA</v>
          </cell>
          <cell r="E532" t="str">
            <v>1.1.2.1.4.3</v>
          </cell>
          <cell r="F532" t="str">
            <v>1.1.2.1.4.3.1</v>
          </cell>
          <cell r="H532">
            <v>0</v>
          </cell>
          <cell r="I532">
            <v>0</v>
          </cell>
          <cell r="J532" t="str">
            <v/>
          </cell>
          <cell r="K532" t="str">
            <v/>
          </cell>
          <cell r="L532" t="str">
            <v/>
          </cell>
          <cell r="M532" t="str">
            <v/>
          </cell>
          <cell r="N532" t="str">
            <v/>
          </cell>
          <cell r="O532">
            <v>10</v>
          </cell>
        </row>
        <row r="533">
          <cell r="A533">
            <v>6</v>
          </cell>
          <cell r="B533" t="str">
            <v xml:space="preserve"> 1.2.2.3.2.5  </v>
          </cell>
          <cell r="C533" t="str">
            <v xml:space="preserve"> INSTRUMENTAÇÃO  </v>
          </cell>
          <cell r="D533" t="str">
            <v>MECÂNICA</v>
          </cell>
          <cell r="E533" t="str">
            <v>1.1.2.1.4.3</v>
          </cell>
          <cell r="F533" t="str">
            <v>1.1.2.1.4.3.1</v>
          </cell>
          <cell r="H533">
            <v>0</v>
          </cell>
          <cell r="I533">
            <v>0</v>
          </cell>
          <cell r="J533" t="str">
            <v/>
          </cell>
          <cell r="K533" t="str">
            <v/>
          </cell>
          <cell r="L533" t="str">
            <v/>
          </cell>
          <cell r="M533" t="str">
            <v/>
          </cell>
          <cell r="N533" t="str">
            <v/>
          </cell>
          <cell r="O533">
            <v>20</v>
          </cell>
        </row>
        <row r="534">
          <cell r="A534">
            <v>5</v>
          </cell>
          <cell r="B534" t="str">
            <v xml:space="preserve"> 1.2.2.3.3  </v>
          </cell>
          <cell r="C534" t="str">
            <v xml:space="preserve"> LIVRO DE PROJETO DE PRÉ DETALHAMENTO  </v>
          </cell>
          <cell r="D534" t="str">
            <v>MECÂNICA</v>
          </cell>
          <cell r="E534" t="str">
            <v>1.1.2.1.4.3</v>
          </cell>
          <cell r="F534" t="str">
            <v>1.1.2.1.4.3.1</v>
          </cell>
          <cell r="H534">
            <v>0</v>
          </cell>
          <cell r="I534">
            <v>0</v>
          </cell>
          <cell r="J534" t="str">
            <v/>
          </cell>
          <cell r="K534" t="str">
            <v/>
          </cell>
          <cell r="L534" t="str">
            <v/>
          </cell>
          <cell r="M534" t="str">
            <v/>
          </cell>
          <cell r="N534">
            <v>2</v>
          </cell>
          <cell r="O534" t="str">
            <v/>
          </cell>
        </row>
        <row r="535">
          <cell r="A535">
            <v>5</v>
          </cell>
          <cell r="B535" t="str">
            <v xml:space="preserve"> 1.2.2.3.4  </v>
          </cell>
          <cell r="C535" t="str">
            <v xml:space="preserve"> MAQUETE ELETRONICA  </v>
          </cell>
          <cell r="D535" t="str">
            <v>MECÂNICA</v>
          </cell>
          <cell r="E535" t="str">
            <v>1.1.2.1.4.3</v>
          </cell>
          <cell r="F535" t="str">
            <v>1.1.2.1.4.3.1</v>
          </cell>
          <cell r="H535">
            <v>0</v>
          </cell>
          <cell r="I535">
            <v>0</v>
          </cell>
          <cell r="J535" t="str">
            <v/>
          </cell>
          <cell r="K535" t="str">
            <v/>
          </cell>
          <cell r="L535" t="str">
            <v/>
          </cell>
          <cell r="M535" t="str">
            <v/>
          </cell>
          <cell r="N535">
            <v>5</v>
          </cell>
          <cell r="O535" t="str">
            <v/>
          </cell>
        </row>
        <row r="536">
          <cell r="C536" t="str">
            <v xml:space="preserve">SUB-TOTAL - UNIDADE 22311 GH ( Geração de Hidrogênio)  </v>
          </cell>
          <cell r="D536" t="str">
            <v>MECÂNICA</v>
          </cell>
          <cell r="E536" t="str">
            <v>1.1.2.1.4.3</v>
          </cell>
          <cell r="F536" t="str">
            <v>1.1.2.1.4.3.1</v>
          </cell>
          <cell r="H536" t="str">
            <v>DF-5230.00-2316-561-QGI-001</v>
          </cell>
          <cell r="I536" t="str">
            <v>DF-2316-M.39-007</v>
          </cell>
          <cell r="K536" t="str">
            <v>DOCUMENTOS DE FORNECEDOR - RM-5230.00-2316-561-xxx-001 (FT-450051 A/B,FT-450001 A/B, FT-450002 A/B, FT-450003, FT-450052)</v>
          </cell>
          <cell r="N536">
            <v>250</v>
          </cell>
        </row>
        <row r="537">
          <cell r="C537">
            <v>2316</v>
          </cell>
          <cell r="D537" t="str">
            <v>MECÂNICA</v>
          </cell>
          <cell r="E537" t="str">
            <v>1.1.2.1.4.3</v>
          </cell>
          <cell r="F537" t="str">
            <v>1.1.2.1.4.3.1</v>
          </cell>
          <cell r="H537">
            <v>0</v>
          </cell>
          <cell r="I537">
            <v>0</v>
          </cell>
          <cell r="K537" t="str">
            <v>DOCUMENTOS DE FORNECEDOR - RM-5230.00-2316-421-xxx-001 (F-450001,F-450002)</v>
          </cell>
          <cell r="N537">
            <v>150</v>
          </cell>
        </row>
        <row r="538">
          <cell r="A538">
            <v>3</v>
          </cell>
          <cell r="B538" t="str">
            <v>1.2.3</v>
          </cell>
          <cell r="C538" t="str">
            <v xml:space="preserve">UNIDADE 32323 DEA ( COQUE )  </v>
          </cell>
          <cell r="D538" t="str">
            <v>MECÂNICA</v>
          </cell>
          <cell r="E538" t="str">
            <v>1.1.2.1.4.3</v>
          </cell>
          <cell r="F538" t="str">
            <v>1.1.2.1.4.3.1</v>
          </cell>
          <cell r="H538">
            <v>0</v>
          </cell>
          <cell r="I538">
            <v>0</v>
          </cell>
          <cell r="J538" t="str">
            <v/>
          </cell>
          <cell r="K538" t="str">
            <v/>
          </cell>
          <cell r="L538">
            <v>18</v>
          </cell>
          <cell r="M538" t="str">
            <v/>
          </cell>
          <cell r="N538" t="str">
            <v/>
          </cell>
          <cell r="O538" t="str">
            <v/>
          </cell>
        </row>
        <row r="539">
          <cell r="A539">
            <v>4</v>
          </cell>
          <cell r="B539" t="str">
            <v xml:space="preserve"> 1.2.3.1  </v>
          </cell>
          <cell r="C539" t="str">
            <v xml:space="preserve"> MOBILIZAÇÃO  </v>
          </cell>
          <cell r="D539" t="str">
            <v>MECÂNICA</v>
          </cell>
          <cell r="E539" t="str">
            <v>1.1.2.1.4.3</v>
          </cell>
          <cell r="F539" t="str">
            <v>1.1.2.1.4.3.1</v>
          </cell>
          <cell r="H539">
            <v>0</v>
          </cell>
          <cell r="I539">
            <v>0</v>
          </cell>
          <cell r="J539" t="str">
            <v/>
          </cell>
          <cell r="K539" t="str">
            <v/>
          </cell>
          <cell r="L539" t="str">
            <v/>
          </cell>
          <cell r="M539">
            <v>10</v>
          </cell>
          <cell r="N539" t="str">
            <v/>
          </cell>
          <cell r="O539" t="str">
            <v/>
          </cell>
        </row>
        <row r="540">
          <cell r="A540">
            <v>5</v>
          </cell>
          <cell r="B540" t="str">
            <v xml:space="preserve"> 1.2.3.1.1  </v>
          </cell>
          <cell r="C540" t="str">
            <v xml:space="preserve"> KICK OFF MEETING  </v>
          </cell>
          <cell r="D540" t="str">
            <v>MECÂNICA</v>
          </cell>
          <cell r="E540">
            <v>0.5</v>
          </cell>
          <cell r="F540">
            <v>1</v>
          </cell>
          <cell r="H540">
            <v>0</v>
          </cell>
          <cell r="I540">
            <v>1</v>
          </cell>
          <cell r="J540" t="str">
            <v/>
          </cell>
          <cell r="K540" t="str">
            <v/>
          </cell>
          <cell r="L540" t="str">
            <v/>
          </cell>
          <cell r="M540" t="str">
            <v/>
          </cell>
          <cell r="N540">
            <v>5</v>
          </cell>
          <cell r="O540" t="str">
            <v/>
          </cell>
        </row>
        <row r="541">
          <cell r="A541">
            <v>5</v>
          </cell>
          <cell r="B541" t="str">
            <v xml:space="preserve"> 1.2.3.1.2  </v>
          </cell>
          <cell r="C541" t="str">
            <v xml:space="preserve"> MOBILIZAÇÃO, PLANEJAMENTO. MANUTENÇÃO  </v>
          </cell>
          <cell r="D541" t="str">
            <v>MECÂNICA</v>
          </cell>
          <cell r="E541" t="str">
            <v>1.1.2.1.4.3</v>
          </cell>
          <cell r="F541" t="str">
            <v>1.1.2.1.4.3.1</v>
          </cell>
          <cell r="H541">
            <v>0</v>
          </cell>
          <cell r="I541">
            <v>0</v>
          </cell>
          <cell r="J541" t="str">
            <v/>
          </cell>
          <cell r="K541" t="str">
            <v/>
          </cell>
          <cell r="L541" t="str">
            <v/>
          </cell>
          <cell r="M541" t="str">
            <v/>
          </cell>
          <cell r="N541">
            <v>75</v>
          </cell>
          <cell r="O541" t="str">
            <v/>
          </cell>
        </row>
        <row r="542">
          <cell r="A542">
            <v>6</v>
          </cell>
          <cell r="B542" t="str">
            <v xml:space="preserve"> 1.2.3.1.2.1  </v>
          </cell>
          <cell r="C542" t="str">
            <v xml:space="preserve"> MOBILIZAÇÃO DAS EQUIPES  </v>
          </cell>
          <cell r="D542" t="str">
            <v>MECÂNICA</v>
          </cell>
          <cell r="E542" t="str">
            <v>1.1.2.1.4.3</v>
          </cell>
          <cell r="F542" t="str">
            <v>1.1.2.1.4.3.1</v>
          </cell>
          <cell r="H542">
            <v>0</v>
          </cell>
          <cell r="I542">
            <v>0</v>
          </cell>
          <cell r="J542" t="str">
            <v/>
          </cell>
          <cell r="K542" t="str">
            <v/>
          </cell>
          <cell r="L542" t="str">
            <v/>
          </cell>
          <cell r="M542" t="str">
            <v/>
          </cell>
          <cell r="N542" t="str">
            <v/>
          </cell>
          <cell r="O542">
            <v>10</v>
          </cell>
        </row>
        <row r="543">
          <cell r="B543" t="str">
            <v>1.2.3.1.2.1.1</v>
          </cell>
          <cell r="C543" t="str">
            <v xml:space="preserve"> MOBILIZAÇÃO DA EQUIPE NO ESCRITÓRIO SEDE DA CONTRATADA</v>
          </cell>
          <cell r="D543" t="str">
            <v>MECÂNICA</v>
          </cell>
          <cell r="E543">
            <v>3.7500000000000006E-2</v>
          </cell>
          <cell r="F543">
            <v>1</v>
          </cell>
          <cell r="H543">
            <v>0</v>
          </cell>
          <cell r="I543">
            <v>0</v>
          </cell>
          <cell r="K543" t="str">
            <v>DOCUMENTOS DE FORNECEDOR - RM-5230.00-2316-311-xxx-002</v>
          </cell>
          <cell r="N543">
            <v>400</v>
          </cell>
        </row>
        <row r="544">
          <cell r="B544" t="str">
            <v>1.2.3.1.2.1.2</v>
          </cell>
          <cell r="C544" t="str">
            <v xml:space="preserve"> MOBILIZAÇÃO DA EQUIPE MÍNIMA LOTADA NA UM-REPAR</v>
          </cell>
          <cell r="D544" t="str">
            <v>MECÂNICA</v>
          </cell>
          <cell r="E544">
            <v>0.71250000000000013</v>
          </cell>
          <cell r="F544">
            <v>1</v>
          </cell>
          <cell r="H544">
            <v>0</v>
          </cell>
          <cell r="I544">
            <v>0</v>
          </cell>
          <cell r="K544" t="str">
            <v>DOCUMENTOS DE FORNECEDOR -RM-5230.00-2316-455-xxx-001 (P-450005,P-450008,P-450012,P-450014,P-450016,P-450019)</v>
          </cell>
          <cell r="N544">
            <v>360</v>
          </cell>
        </row>
        <row r="545">
          <cell r="A545">
            <v>6</v>
          </cell>
          <cell r="B545" t="str">
            <v xml:space="preserve">1.2.3.1.2.2  </v>
          </cell>
          <cell r="C545" t="str">
            <v xml:space="preserve"> PLANEJAMENTO  </v>
          </cell>
          <cell r="D545" t="str">
            <v>MECÂNICA</v>
          </cell>
          <cell r="E545" t="str">
            <v>1.1.2.1.4.3</v>
          </cell>
          <cell r="F545" t="str">
            <v>1.1.2.1.4.3.1</v>
          </cell>
          <cell r="H545">
            <v>0</v>
          </cell>
          <cell r="I545">
            <v>0</v>
          </cell>
          <cell r="J545" t="str">
            <v/>
          </cell>
          <cell r="K545" t="str">
            <v/>
          </cell>
          <cell r="L545" t="str">
            <v/>
          </cell>
          <cell r="M545" t="str">
            <v/>
          </cell>
          <cell r="N545" t="str">
            <v/>
          </cell>
          <cell r="O545">
            <v>40</v>
          </cell>
        </row>
        <row r="546">
          <cell r="B546" t="str">
            <v>1.2.3.1.2.2.1</v>
          </cell>
          <cell r="C546" t="str">
            <v>ORGANIZAÇÃO, RESPONSABILIDADE, AUTORIDADE E RECURSOS</v>
          </cell>
          <cell r="D546" t="str">
            <v>MECÂNICA</v>
          </cell>
          <cell r="E546" t="str">
            <v>1.1.2.1.4.3</v>
          </cell>
          <cell r="F546" t="str">
            <v>1.1.2.1.4.3.1</v>
          </cell>
          <cell r="H546">
            <v>0</v>
          </cell>
          <cell r="I546">
            <v>0</v>
          </cell>
          <cell r="K546" t="str">
            <v>DOCUMENTOS DE FORNECEDOR - RM-5230.00-2316-491-xxx-001 (Z-450004,Z-450052)</v>
          </cell>
          <cell r="N546">
            <v>80</v>
          </cell>
        </row>
        <row r="547">
          <cell r="B547" t="str">
            <v>1.2.3.1.2.2.1.1</v>
          </cell>
          <cell r="C547" t="str">
            <v>ORGANOGRAMAS</v>
          </cell>
          <cell r="D547" t="str">
            <v>MECÂNICA</v>
          </cell>
          <cell r="E547">
            <v>0.15000000000000002</v>
          </cell>
          <cell r="F547">
            <v>1</v>
          </cell>
          <cell r="H547">
            <v>1</v>
          </cell>
          <cell r="I547">
            <v>0</v>
          </cell>
          <cell r="K547" t="str">
            <v>DOCUMENTOS DE FORNECEDOR - RM-5230.00-2316-940-xxx-001 (Z-450002, Z-450003, Z-450051)</v>
          </cell>
          <cell r="N547">
            <v>120</v>
          </cell>
        </row>
        <row r="548">
          <cell r="B548" t="str">
            <v>1.2.3.1.2.2.1.2</v>
          </cell>
          <cell r="C548" t="str">
            <v>CURRÍCULOS</v>
          </cell>
          <cell r="D548" t="str">
            <v>MECÂNICA</v>
          </cell>
          <cell r="E548">
            <v>0.15000000000000002</v>
          </cell>
          <cell r="F548">
            <v>1</v>
          </cell>
          <cell r="H548">
            <v>1</v>
          </cell>
          <cell r="I548">
            <v>0</v>
          </cell>
          <cell r="K548" t="str">
            <v>DOCUMENTOS DE FORNECEDOR -RM-5230.00-2316-300-xxx-001 (OIL MIST)</v>
          </cell>
          <cell r="N548">
            <v>40</v>
          </cell>
        </row>
        <row r="549">
          <cell r="B549" t="str">
            <v>1.2.3.1.2.2.2</v>
          </cell>
          <cell r="C549" t="str">
            <v>RECURSOS</v>
          </cell>
          <cell r="D549" t="str">
            <v>MECÂNICA</v>
          </cell>
          <cell r="E549" t="str">
            <v>1.1.2.1.4.3</v>
          </cell>
          <cell r="F549" t="str">
            <v>1.1.2.1.4.3.1</v>
          </cell>
          <cell r="H549">
            <v>0</v>
          </cell>
          <cell r="I549">
            <v>0</v>
          </cell>
          <cell r="K549" t="str">
            <v>DOCUMENTOS DE FORNECEDOR - RM-5230.00-2316-670-xxx-001 (Z-450001)</v>
          </cell>
          <cell r="N549">
            <v>45</v>
          </cell>
        </row>
        <row r="550">
          <cell r="B550" t="str">
            <v>1.2.3.1.2.2.2.1</v>
          </cell>
          <cell r="C550" t="str">
            <v>HISTOGRAMA DE MÃO DE OBRA</v>
          </cell>
          <cell r="D550" t="str">
            <v>MECÂNICA</v>
          </cell>
          <cell r="E550">
            <v>0.30000000000000004</v>
          </cell>
          <cell r="F550">
            <v>1</v>
          </cell>
          <cell r="H550">
            <v>0</v>
          </cell>
          <cell r="I550">
            <v>0</v>
          </cell>
          <cell r="K550" t="str">
            <v>DOCUMENTOS DE FORNECEDOR - RM-5230.00-2316-391-xxx-001 (E-450051)</v>
          </cell>
          <cell r="N550">
            <v>30</v>
          </cell>
        </row>
        <row r="551">
          <cell r="B551" t="str">
            <v>1.2.3.1.2.2.3</v>
          </cell>
          <cell r="C551" t="str">
            <v>PROCEDIMENTO DE PLANEJAMENTO DE PROJETO</v>
          </cell>
          <cell r="D551" t="str">
            <v>MECÂNICA</v>
          </cell>
          <cell r="E551" t="str">
            <v>1.1.2.1.4</v>
          </cell>
          <cell r="F551" t="str">
            <v>1.1.2.1.4.4</v>
          </cell>
          <cell r="G551" t="str">
            <v>1.1.2.1.4.4</v>
          </cell>
          <cell r="H551">
            <v>0</v>
          </cell>
          <cell r="I551">
            <v>0</v>
          </cell>
          <cell r="K551" t="str">
            <v>CERTIFICAÇÃO DE TODOS OS DOCUMENTOS DE FABRICANTES</v>
          </cell>
        </row>
        <row r="552">
          <cell r="B552" t="str">
            <v>1.2.3.1.2.2.3.1</v>
          </cell>
          <cell r="C552" t="str">
            <v>EAP DETALHADA</v>
          </cell>
          <cell r="D552" t="str">
            <v>MECÂNICA</v>
          </cell>
          <cell r="E552">
            <v>0.27</v>
          </cell>
          <cell r="F552">
            <v>1</v>
          </cell>
          <cell r="H552">
            <v>0</v>
          </cell>
          <cell r="I552">
            <v>0</v>
          </cell>
          <cell r="K552" t="str">
            <v>DATA BOOK - T-450001</v>
          </cell>
          <cell r="N552">
            <v>10</v>
          </cell>
        </row>
        <row r="553">
          <cell r="B553" t="str">
            <v>1.2.3.1.2.2.3.2</v>
          </cell>
          <cell r="C553" t="str">
            <v>LISTA DE DOCUMENTOS DA U-2316 - UHDS</v>
          </cell>
          <cell r="D553" t="str">
            <v>MECÂNICA</v>
          </cell>
          <cell r="E553">
            <v>0.36</v>
          </cell>
          <cell r="F553">
            <v>1</v>
          </cell>
          <cell r="H553">
            <v>0</v>
          </cell>
          <cell r="I553">
            <v>0</v>
          </cell>
          <cell r="K553" t="str">
            <v>DATA BOOK - T-450002</v>
          </cell>
          <cell r="N553">
            <v>10</v>
          </cell>
        </row>
        <row r="554">
          <cell r="B554" t="str">
            <v>1.2.3.1.2.2.3.3</v>
          </cell>
          <cell r="C554" t="str">
            <v>CRONOGRAMA DE EXECUÇÃO FÍSICA DETALHADO</v>
          </cell>
          <cell r="D554" t="str">
            <v>MECÂNICA</v>
          </cell>
          <cell r="E554">
            <v>0.36</v>
          </cell>
          <cell r="F554">
            <v>1</v>
          </cell>
          <cell r="H554">
            <v>0</v>
          </cell>
          <cell r="I554">
            <v>0</v>
          </cell>
          <cell r="K554" t="str">
            <v>DATA BOOK - T-450003</v>
          </cell>
          <cell r="N554">
            <v>10</v>
          </cell>
        </row>
        <row r="555">
          <cell r="B555" t="str">
            <v>1.2.3.1.2.2.3.4</v>
          </cell>
          <cell r="C555" t="str">
            <v>CURVA DE EXECUÇÃO FÍSICA</v>
          </cell>
          <cell r="D555" t="str">
            <v>MECÂNICA</v>
          </cell>
          <cell r="E555">
            <v>0.18</v>
          </cell>
          <cell r="F555">
            <v>1</v>
          </cell>
          <cell r="H555">
            <v>0</v>
          </cell>
          <cell r="I555">
            <v>0</v>
          </cell>
          <cell r="K555" t="str">
            <v>DATA BOOK - T-450004</v>
          </cell>
          <cell r="N555">
            <v>10</v>
          </cell>
        </row>
        <row r="556">
          <cell r="B556" t="str">
            <v>1.2.3.1.2.2.3.5</v>
          </cell>
          <cell r="C556" t="str">
            <v>CRONOGRAMA DE EXECUÇÃO FÍSICA-FINANCEIRO DETALHADO</v>
          </cell>
          <cell r="D556" t="str">
            <v>MECÂNICA</v>
          </cell>
          <cell r="E556">
            <v>0.18</v>
          </cell>
          <cell r="F556">
            <v>1</v>
          </cell>
          <cell r="H556">
            <v>0</v>
          </cell>
          <cell r="I556">
            <v>0</v>
          </cell>
          <cell r="K556" t="str">
            <v>DATA BOOK - T-450051</v>
          </cell>
          <cell r="N556">
            <v>10</v>
          </cell>
        </row>
        <row r="557">
          <cell r="B557" t="str">
            <v>1.2.3.1.2.2.3.6</v>
          </cell>
          <cell r="C557" t="str">
            <v>CURVA DE EXECUÇÃO FÍSICA-FINANCEIRA</v>
          </cell>
          <cell r="D557" t="str">
            <v>MECÂNICA</v>
          </cell>
          <cell r="E557">
            <v>0.18</v>
          </cell>
          <cell r="F557">
            <v>1</v>
          </cell>
          <cell r="H557">
            <v>0</v>
          </cell>
          <cell r="I557">
            <v>0</v>
          </cell>
          <cell r="K557" t="str">
            <v>DATA BOOK - V-450001</v>
          </cell>
          <cell r="N557">
            <v>10</v>
          </cell>
        </row>
        <row r="558">
          <cell r="B558" t="str">
            <v>1.2.3.1.2.2.3.7</v>
          </cell>
          <cell r="C558" t="str">
            <v>PROCEDIMENTO DE MEDIÇÃO DE SERVIÇOS</v>
          </cell>
          <cell r="D558" t="str">
            <v>MECÂNICA</v>
          </cell>
          <cell r="E558">
            <v>0.27</v>
          </cell>
          <cell r="F558">
            <v>1</v>
          </cell>
          <cell r="H558">
            <v>1</v>
          </cell>
          <cell r="I558">
            <v>0</v>
          </cell>
          <cell r="K558" t="str">
            <v>DATA BOOK - V-450002</v>
          </cell>
          <cell r="N558">
            <v>10</v>
          </cell>
        </row>
        <row r="559">
          <cell r="B559" t="str">
            <v>1.2.3.1.2.2.4</v>
          </cell>
          <cell r="C559" t="str">
            <v>PROCEDIMENTOS DE QSMS</v>
          </cell>
          <cell r="D559" t="str">
            <v>MECÂNICA</v>
          </cell>
          <cell r="E559" t="str">
            <v>1.1.2.1.4.4</v>
          </cell>
          <cell r="F559" t="str">
            <v>1.1.2.1.4.4.1</v>
          </cell>
          <cell r="H559">
            <v>0</v>
          </cell>
          <cell r="I559">
            <v>0</v>
          </cell>
          <cell r="K559" t="str">
            <v>DATA BOOK - V-450003</v>
          </cell>
          <cell r="N559">
            <v>10</v>
          </cell>
        </row>
        <row r="560">
          <cell r="B560" t="str">
            <v>1.2.3.1.2.2.4.1</v>
          </cell>
          <cell r="C560" t="str">
            <v>MANUAL DA QUALIDADE DE PROJETO DE PRÉ-DETALHAMENTO</v>
          </cell>
          <cell r="D560" t="str">
            <v>MECÂNICA</v>
          </cell>
          <cell r="E560">
            <v>0.42000000000000015</v>
          </cell>
          <cell r="F560">
            <v>1</v>
          </cell>
          <cell r="H560">
            <v>1</v>
          </cell>
          <cell r="I560">
            <v>0</v>
          </cell>
          <cell r="K560" t="str">
            <v>DATA BOOK - V-450004</v>
          </cell>
          <cell r="N560">
            <v>10</v>
          </cell>
        </row>
        <row r="561">
          <cell r="B561" t="str">
            <v>1.2.3.1.2.2.4.2</v>
          </cell>
          <cell r="C561" t="str">
            <v>PLANO DA QUALIDADE</v>
          </cell>
          <cell r="D561" t="str">
            <v>MECÂNICA</v>
          </cell>
          <cell r="E561">
            <v>0.18000000000000005</v>
          </cell>
          <cell r="F561">
            <v>1</v>
          </cell>
          <cell r="H561">
            <v>1</v>
          </cell>
          <cell r="I561">
            <v>0</v>
          </cell>
          <cell r="K561" t="str">
            <v>DATA BOOK - V-450005</v>
          </cell>
          <cell r="N561">
            <v>10</v>
          </cell>
        </row>
        <row r="562">
          <cell r="A562">
            <v>6</v>
          </cell>
          <cell r="B562" t="str">
            <v xml:space="preserve"> 1.2.3.1.2.3  </v>
          </cell>
          <cell r="C562" t="str">
            <v xml:space="preserve"> MANUTENÇÃO DAS EQUIPES  </v>
          </cell>
          <cell r="D562" t="str">
            <v>MECÂNICA</v>
          </cell>
          <cell r="E562" t="str">
            <v>1.1.2.1.4.4</v>
          </cell>
          <cell r="F562" t="str">
            <v>1.1.2.1.4.4.1</v>
          </cell>
          <cell r="H562">
            <v>0</v>
          </cell>
          <cell r="I562">
            <v>0</v>
          </cell>
          <cell r="J562" t="str">
            <v/>
          </cell>
          <cell r="K562" t="str">
            <v/>
          </cell>
          <cell r="L562" t="str">
            <v/>
          </cell>
          <cell r="M562" t="str">
            <v/>
          </cell>
          <cell r="N562" t="str">
            <v/>
          </cell>
          <cell r="O562">
            <v>50</v>
          </cell>
        </row>
        <row r="563">
          <cell r="B563" t="str">
            <v xml:space="preserve"> 1.2.3.1.2.3.1</v>
          </cell>
          <cell r="C563" t="str">
            <v>MANUTENÇÃO DA EQUIPE NO ESCRITÓRIO SEDE DA CONTRATADA</v>
          </cell>
          <cell r="D563" t="str">
            <v>MECÂNICA</v>
          </cell>
          <cell r="E563">
            <v>0</v>
          </cell>
          <cell r="F563">
            <v>1</v>
          </cell>
          <cell r="H563">
            <v>0</v>
          </cell>
          <cell r="I563">
            <v>0</v>
          </cell>
          <cell r="K563" t="str">
            <v>DATA BOOK - V-450007</v>
          </cell>
          <cell r="N563">
            <v>10</v>
          </cell>
        </row>
        <row r="564">
          <cell r="B564" t="str">
            <v xml:space="preserve"> 1.2.3.1.2.3.2</v>
          </cell>
          <cell r="C564" t="str">
            <v>MANUTENÇÃO DA EQUIPE MÍNIMA LOTADA NA UM-REPAR</v>
          </cell>
          <cell r="D564" t="str">
            <v>MECÂNICA</v>
          </cell>
          <cell r="E564">
            <v>0</v>
          </cell>
          <cell r="F564">
            <v>1</v>
          </cell>
          <cell r="H564">
            <v>0</v>
          </cell>
          <cell r="I564">
            <v>0</v>
          </cell>
          <cell r="K564" t="str">
            <v>DATA BOOK - V-450008</v>
          </cell>
          <cell r="N564">
            <v>10</v>
          </cell>
        </row>
        <row r="565">
          <cell r="A565">
            <v>5</v>
          </cell>
          <cell r="B565" t="str">
            <v xml:space="preserve"> 1.2.3.1.3  </v>
          </cell>
          <cell r="C565" t="str">
            <v xml:space="preserve"> DESMOBILIZAÇÃO  </v>
          </cell>
          <cell r="D565" t="str">
            <v>MECÂNICA</v>
          </cell>
          <cell r="E565">
            <v>2</v>
          </cell>
          <cell r="F565">
            <v>1</v>
          </cell>
          <cell r="H565">
            <v>0</v>
          </cell>
          <cell r="I565">
            <v>0</v>
          </cell>
          <cell r="J565" t="str">
            <v/>
          </cell>
          <cell r="K565" t="str">
            <v/>
          </cell>
          <cell r="L565" t="str">
            <v/>
          </cell>
          <cell r="M565" t="str">
            <v/>
          </cell>
          <cell r="N565">
            <v>20</v>
          </cell>
          <cell r="O565" t="str">
            <v/>
          </cell>
        </row>
        <row r="566">
          <cell r="A566">
            <v>4</v>
          </cell>
          <cell r="B566" t="str">
            <v xml:space="preserve"> 1.2.3.2  </v>
          </cell>
          <cell r="C566" t="str">
            <v xml:space="preserve"> INFRA-ESTRUTURA  </v>
          </cell>
          <cell r="D566" t="str">
            <v>MECÂNICA</v>
          </cell>
          <cell r="E566" t="str">
            <v>1.1.2.1.4.4</v>
          </cell>
          <cell r="F566" t="str">
            <v>1.1.2.1.4.4.1</v>
          </cell>
          <cell r="H566">
            <v>0</v>
          </cell>
          <cell r="I566">
            <v>0</v>
          </cell>
          <cell r="J566" t="str">
            <v/>
          </cell>
          <cell r="K566" t="str">
            <v/>
          </cell>
          <cell r="L566" t="str">
            <v/>
          </cell>
          <cell r="M566">
            <v>8</v>
          </cell>
          <cell r="N566" t="str">
            <v/>
          </cell>
          <cell r="O566" t="str">
            <v/>
          </cell>
        </row>
        <row r="567">
          <cell r="A567">
            <v>5</v>
          </cell>
          <cell r="B567" t="str">
            <v xml:space="preserve"> 1.2.3.2.1  </v>
          </cell>
          <cell r="C567" t="str">
            <v xml:space="preserve"> ESCRITÓRIO DA CONTRATADA NA UN-REPAR  </v>
          </cell>
          <cell r="D567" t="str">
            <v>MECÂNICA</v>
          </cell>
          <cell r="E567" t="str">
            <v>1.1.2.1.4.4</v>
          </cell>
          <cell r="F567" t="str">
            <v>1.1.2.1.4.4.1</v>
          </cell>
          <cell r="H567">
            <v>0</v>
          </cell>
          <cell r="I567">
            <v>0</v>
          </cell>
          <cell r="J567" t="str">
            <v/>
          </cell>
          <cell r="K567" t="str">
            <v/>
          </cell>
          <cell r="L567" t="str">
            <v/>
          </cell>
          <cell r="M567" t="str">
            <v/>
          </cell>
          <cell r="N567">
            <v>100</v>
          </cell>
          <cell r="O567" t="str">
            <v/>
          </cell>
        </row>
        <row r="568">
          <cell r="B568" t="str">
            <v xml:space="preserve"> 1.2.3.2.1.1</v>
          </cell>
          <cell r="C568" t="str">
            <v xml:space="preserve">IMPLANTAÇÃO DO ESCRITÓRIO DA CONTRATADA NA UN-REPAR  </v>
          </cell>
          <cell r="D568" t="str">
            <v>MECÂNICA</v>
          </cell>
          <cell r="E568">
            <v>0</v>
          </cell>
          <cell r="F568">
            <v>1</v>
          </cell>
          <cell r="H568">
            <v>0</v>
          </cell>
          <cell r="I568">
            <v>0</v>
          </cell>
          <cell r="K568" t="str">
            <v>DATA BOOK - V-450051</v>
          </cell>
          <cell r="N568">
            <v>10</v>
          </cell>
          <cell r="O568">
            <v>10</v>
          </cell>
        </row>
        <row r="569">
          <cell r="B569" t="str">
            <v xml:space="preserve"> 1.2.3.2.1.2</v>
          </cell>
          <cell r="C569" t="str">
            <v xml:space="preserve">MANUTENÇÃO ESCRITÓRIO DA CONTRATADA NA UN-REPAR  </v>
          </cell>
          <cell r="D569" t="str">
            <v>MECÂNICA</v>
          </cell>
          <cell r="E569">
            <v>0</v>
          </cell>
          <cell r="F569">
            <v>1</v>
          </cell>
          <cell r="H569">
            <v>0</v>
          </cell>
          <cell r="I569">
            <v>0</v>
          </cell>
          <cell r="K569" t="str">
            <v>DATA BOOK - V-450052</v>
          </cell>
          <cell r="N569">
            <v>10</v>
          </cell>
          <cell r="O569">
            <v>90</v>
          </cell>
        </row>
        <row r="570">
          <cell r="C570">
            <v>2316</v>
          </cell>
          <cell r="D570" t="str">
            <v>MECÂNICA</v>
          </cell>
          <cell r="E570" t="str">
            <v>1.1.2.1.4.4</v>
          </cell>
          <cell r="F570" t="str">
            <v>1.1.2.1.4.4.1</v>
          </cell>
          <cell r="H570">
            <v>0</v>
          </cell>
          <cell r="I570">
            <v>0</v>
          </cell>
          <cell r="K570" t="str">
            <v>DATA BOOK - V-450053</v>
          </cell>
          <cell r="N570">
            <v>10</v>
          </cell>
        </row>
        <row r="571">
          <cell r="A571">
            <v>4</v>
          </cell>
          <cell r="B571" t="str">
            <v xml:space="preserve"> 1.2.3.3  </v>
          </cell>
          <cell r="C571" t="str">
            <v xml:space="preserve"> PROJETOS CIVIS E ELETRONICOS  </v>
          </cell>
          <cell r="D571" t="str">
            <v>MECÂNICA</v>
          </cell>
          <cell r="E571" t="str">
            <v>1.1.2.1.4.4</v>
          </cell>
          <cell r="F571" t="str">
            <v>1.1.2.1.4.4.1</v>
          </cell>
          <cell r="H571">
            <v>0</v>
          </cell>
          <cell r="I571">
            <v>0</v>
          </cell>
          <cell r="J571" t="str">
            <v/>
          </cell>
          <cell r="K571" t="str">
            <v/>
          </cell>
          <cell r="L571" t="str">
            <v/>
          </cell>
          <cell r="M571">
            <v>82</v>
          </cell>
          <cell r="N571" t="str">
            <v/>
          </cell>
          <cell r="O571" t="str">
            <v/>
          </cell>
        </row>
        <row r="572">
          <cell r="A572">
            <v>5</v>
          </cell>
          <cell r="B572" t="str">
            <v xml:space="preserve"> 1.2.3.3.1  </v>
          </cell>
          <cell r="C572" t="str">
            <v xml:space="preserve"> CIVIL  </v>
          </cell>
          <cell r="D572" t="str">
            <v>MECÂNICA</v>
          </cell>
          <cell r="E572" t="str">
            <v>1.1.2.1.4.4</v>
          </cell>
          <cell r="F572" t="str">
            <v>1.1.2.1.4.4.1</v>
          </cell>
          <cell r="H572">
            <v>0</v>
          </cell>
          <cell r="I572">
            <v>0</v>
          </cell>
          <cell r="J572" t="str">
            <v/>
          </cell>
          <cell r="K572" t="str">
            <v/>
          </cell>
          <cell r="L572" t="str">
            <v/>
          </cell>
          <cell r="M572" t="str">
            <v/>
          </cell>
          <cell r="N572">
            <v>15</v>
          </cell>
          <cell r="O572" t="str">
            <v/>
          </cell>
        </row>
        <row r="573">
          <cell r="A573">
            <v>6</v>
          </cell>
          <cell r="B573" t="str">
            <v xml:space="preserve"> 1.2.3.3.1.1  </v>
          </cell>
          <cell r="C573" t="str">
            <v xml:space="preserve"> ESTRUTURA  </v>
          </cell>
          <cell r="D573" t="str">
            <v>MECÂNICA</v>
          </cell>
          <cell r="E573" t="str">
            <v>1.1.2.1.4.4</v>
          </cell>
          <cell r="F573" t="str">
            <v>1.1.2.1.4.4.1</v>
          </cell>
          <cell r="H573">
            <v>0</v>
          </cell>
          <cell r="I573">
            <v>0</v>
          </cell>
          <cell r="J573" t="str">
            <v/>
          </cell>
          <cell r="K573" t="str">
            <v/>
          </cell>
          <cell r="L573" t="str">
            <v/>
          </cell>
          <cell r="M573" t="str">
            <v/>
          </cell>
          <cell r="N573" t="str">
            <v/>
          </cell>
          <cell r="O573">
            <v>40</v>
          </cell>
        </row>
        <row r="574">
          <cell r="A574">
            <v>6</v>
          </cell>
          <cell r="B574" t="str">
            <v xml:space="preserve"> 1.2.3.3.1.2  </v>
          </cell>
          <cell r="C574" t="str">
            <v xml:space="preserve"> ARQUITETONICO  </v>
          </cell>
          <cell r="D574" t="str">
            <v>MECÂNICA</v>
          </cell>
          <cell r="E574" t="str">
            <v>1.1.2.1.4.4</v>
          </cell>
          <cell r="F574" t="str">
            <v>1.1.2.1.4.4.1</v>
          </cell>
          <cell r="H574">
            <v>0</v>
          </cell>
          <cell r="I574">
            <v>0</v>
          </cell>
          <cell r="J574" t="str">
            <v/>
          </cell>
          <cell r="K574" t="str">
            <v/>
          </cell>
          <cell r="L574" t="str">
            <v/>
          </cell>
          <cell r="M574" t="str">
            <v/>
          </cell>
          <cell r="N574" t="str">
            <v/>
          </cell>
          <cell r="O574">
            <v>30</v>
          </cell>
        </row>
        <row r="575">
          <cell r="A575">
            <v>6</v>
          </cell>
          <cell r="B575" t="str">
            <v xml:space="preserve"> 1.2.3.3.1.3  </v>
          </cell>
          <cell r="C575" t="str">
            <v xml:space="preserve"> UNDERGROUD  </v>
          </cell>
          <cell r="D575" t="str">
            <v>MECÂNICA</v>
          </cell>
          <cell r="E575" t="str">
            <v>1.1.2.1.4.4</v>
          </cell>
          <cell r="F575" t="str">
            <v>1.1.2.1.4.4.1</v>
          </cell>
          <cell r="H575">
            <v>0</v>
          </cell>
          <cell r="I575">
            <v>0</v>
          </cell>
          <cell r="J575" t="str">
            <v/>
          </cell>
          <cell r="K575" t="str">
            <v/>
          </cell>
          <cell r="L575" t="str">
            <v/>
          </cell>
          <cell r="M575" t="str">
            <v/>
          </cell>
          <cell r="N575" t="str">
            <v/>
          </cell>
          <cell r="O575">
            <v>30</v>
          </cell>
        </row>
        <row r="576">
          <cell r="A576">
            <v>5</v>
          </cell>
          <cell r="B576" t="str">
            <v xml:space="preserve"> 1.2.3.3.2  </v>
          </cell>
          <cell r="C576" t="str">
            <v xml:space="preserve"> ELETROMECÂNICOS  </v>
          </cell>
          <cell r="D576" t="str">
            <v>MECÂNICA</v>
          </cell>
          <cell r="E576" t="str">
            <v>1.1.2.1.4.4</v>
          </cell>
          <cell r="F576" t="str">
            <v>1.1.2.1.4.4.1</v>
          </cell>
          <cell r="H576">
            <v>0</v>
          </cell>
          <cell r="I576">
            <v>0</v>
          </cell>
          <cell r="J576" t="str">
            <v/>
          </cell>
          <cell r="K576" t="str">
            <v/>
          </cell>
          <cell r="L576" t="str">
            <v/>
          </cell>
          <cell r="M576" t="str">
            <v/>
          </cell>
          <cell r="N576">
            <v>78</v>
          </cell>
          <cell r="O576" t="str">
            <v/>
          </cell>
        </row>
        <row r="577">
          <cell r="A577">
            <v>6</v>
          </cell>
          <cell r="B577" t="str">
            <v xml:space="preserve"> 1.2.3.3.2.1  </v>
          </cell>
          <cell r="C577" t="str">
            <v xml:space="preserve"> PROCESSO  </v>
          </cell>
          <cell r="D577" t="str">
            <v>MECÂNICA</v>
          </cell>
          <cell r="E577" t="str">
            <v>1.1.2.1.4.4</v>
          </cell>
          <cell r="F577" t="str">
            <v>1.1.2.1.4.4.1</v>
          </cell>
          <cell r="H577">
            <v>0</v>
          </cell>
          <cell r="I577">
            <v>0</v>
          </cell>
          <cell r="J577" t="str">
            <v/>
          </cell>
          <cell r="K577" t="str">
            <v/>
          </cell>
          <cell r="L577" t="str">
            <v/>
          </cell>
          <cell r="M577" t="str">
            <v/>
          </cell>
          <cell r="N577" t="str">
            <v/>
          </cell>
          <cell r="O577">
            <v>25</v>
          </cell>
        </row>
        <row r="578">
          <cell r="A578">
            <v>6</v>
          </cell>
          <cell r="B578" t="str">
            <v xml:space="preserve"> 1.2.3.3.2.2  </v>
          </cell>
          <cell r="C578" t="str">
            <v xml:space="preserve"> EQUIPAMENTOS  </v>
          </cell>
          <cell r="D578" t="str">
            <v>MECÂNICA</v>
          </cell>
          <cell r="E578" t="str">
            <v>1.1.2.1.4.4</v>
          </cell>
          <cell r="F578" t="str">
            <v>1.1.2.1.4.4.1</v>
          </cell>
          <cell r="H578">
            <v>0</v>
          </cell>
          <cell r="I578">
            <v>0</v>
          </cell>
          <cell r="J578" t="str">
            <v/>
          </cell>
          <cell r="K578" t="str">
            <v/>
          </cell>
          <cell r="L578" t="str">
            <v/>
          </cell>
          <cell r="M578" t="str">
            <v/>
          </cell>
          <cell r="N578" t="str">
            <v/>
          </cell>
          <cell r="O578">
            <v>15</v>
          </cell>
        </row>
        <row r="579">
          <cell r="A579">
            <v>6</v>
          </cell>
          <cell r="B579" t="str">
            <v xml:space="preserve"> 1.2.3.3.2.3  </v>
          </cell>
          <cell r="C579" t="str">
            <v xml:space="preserve"> TUBULAÇÃO  </v>
          </cell>
          <cell r="D579" t="str">
            <v>MECÂNICA</v>
          </cell>
          <cell r="E579" t="str">
            <v>1.1.2.1.4.4</v>
          </cell>
          <cell r="F579" t="str">
            <v>1.1.2.1.4.4.1</v>
          </cell>
          <cell r="H579">
            <v>0</v>
          </cell>
          <cell r="I579">
            <v>0</v>
          </cell>
          <cell r="J579" t="str">
            <v/>
          </cell>
          <cell r="K579" t="str">
            <v/>
          </cell>
          <cell r="L579" t="str">
            <v/>
          </cell>
          <cell r="M579" t="str">
            <v/>
          </cell>
          <cell r="N579" t="str">
            <v/>
          </cell>
          <cell r="O579">
            <v>30</v>
          </cell>
        </row>
        <row r="580">
          <cell r="A580">
            <v>6</v>
          </cell>
          <cell r="B580" t="str">
            <v xml:space="preserve"> 1.2.3.3.2.4  </v>
          </cell>
          <cell r="C580" t="str">
            <v xml:space="preserve"> ELÉTRICA  </v>
          </cell>
          <cell r="D580" t="str">
            <v>MECÂNICA</v>
          </cell>
          <cell r="E580" t="str">
            <v>1.1.2.1.4.4</v>
          </cell>
          <cell r="F580" t="str">
            <v>1.1.2.1.4.4.1</v>
          </cell>
          <cell r="H580">
            <v>0</v>
          </cell>
          <cell r="I580">
            <v>0</v>
          </cell>
          <cell r="J580" t="str">
            <v/>
          </cell>
          <cell r="K580" t="str">
            <v/>
          </cell>
          <cell r="L580" t="str">
            <v/>
          </cell>
          <cell r="M580" t="str">
            <v/>
          </cell>
          <cell r="N580" t="str">
            <v/>
          </cell>
          <cell r="O580">
            <v>10</v>
          </cell>
        </row>
        <row r="581">
          <cell r="A581">
            <v>6</v>
          </cell>
          <cell r="B581" t="str">
            <v xml:space="preserve"> 1.2.3.3.2.5  </v>
          </cell>
          <cell r="C581" t="str">
            <v xml:space="preserve"> INSTRUMENTAÇÃO  </v>
          </cell>
          <cell r="D581" t="str">
            <v>MECÂNICA</v>
          </cell>
          <cell r="E581" t="str">
            <v>1.1.2.1.4.4</v>
          </cell>
          <cell r="F581" t="str">
            <v>1.1.2.1.4.4.1</v>
          </cell>
          <cell r="H581">
            <v>0</v>
          </cell>
          <cell r="I581">
            <v>0</v>
          </cell>
          <cell r="J581" t="str">
            <v/>
          </cell>
          <cell r="K581" t="str">
            <v/>
          </cell>
          <cell r="L581" t="str">
            <v/>
          </cell>
          <cell r="M581" t="str">
            <v/>
          </cell>
          <cell r="N581" t="str">
            <v/>
          </cell>
          <cell r="O581">
            <v>20</v>
          </cell>
        </row>
        <row r="582">
          <cell r="A582">
            <v>5</v>
          </cell>
          <cell r="B582" t="str">
            <v xml:space="preserve"> 1.2.3.3.3  </v>
          </cell>
          <cell r="C582" t="str">
            <v xml:space="preserve"> LIVRO DE PROJETO DE PRÉ DETALHAMENTO  </v>
          </cell>
          <cell r="D582" t="str">
            <v>MECÂNICA</v>
          </cell>
          <cell r="E582" t="str">
            <v>1.1.2.1.4.4</v>
          </cell>
          <cell r="F582" t="str">
            <v>1.1.2.1.4.4.1</v>
          </cell>
          <cell r="H582">
            <v>0</v>
          </cell>
          <cell r="I582">
            <v>0</v>
          </cell>
          <cell r="J582" t="str">
            <v/>
          </cell>
          <cell r="K582" t="str">
            <v/>
          </cell>
          <cell r="L582" t="str">
            <v/>
          </cell>
          <cell r="M582" t="str">
            <v/>
          </cell>
          <cell r="N582">
            <v>2</v>
          </cell>
          <cell r="O582" t="str">
            <v/>
          </cell>
        </row>
        <row r="583">
          <cell r="A583">
            <v>5</v>
          </cell>
          <cell r="B583" t="str">
            <v xml:space="preserve"> 1.2.3.3.4  </v>
          </cell>
          <cell r="C583" t="str">
            <v xml:space="preserve"> MAQUETE ELETRONICA  </v>
          </cell>
          <cell r="D583" t="str">
            <v>MECÂNICA</v>
          </cell>
          <cell r="E583" t="str">
            <v>1.1.2.1.4.4</v>
          </cell>
          <cell r="F583" t="str">
            <v>1.1.2.1.4.4.1</v>
          </cell>
          <cell r="H583">
            <v>0</v>
          </cell>
          <cell r="I583">
            <v>0</v>
          </cell>
          <cell r="J583" t="str">
            <v/>
          </cell>
          <cell r="K583" t="str">
            <v/>
          </cell>
          <cell r="L583" t="str">
            <v/>
          </cell>
          <cell r="M583" t="str">
            <v/>
          </cell>
          <cell r="N583">
            <v>5</v>
          </cell>
          <cell r="O583" t="str">
            <v/>
          </cell>
        </row>
        <row r="584">
          <cell r="C584" t="str">
            <v xml:space="preserve">SUB-TOTAL - UNIDADE 32323 DEA ( COQUE )  </v>
          </cell>
          <cell r="D584" t="str">
            <v>MECÂNICA</v>
          </cell>
          <cell r="E584" t="str">
            <v>1.1.2.1.4.4</v>
          </cell>
          <cell r="F584" t="str">
            <v>1.1.2.1.4.4.1</v>
          </cell>
          <cell r="H584" t="str">
            <v>DB-5230.00-2316-451-QGI-001</v>
          </cell>
          <cell r="I584" t="str">
            <v>AT-2316-M.39-033</v>
          </cell>
          <cell r="K584" t="str">
            <v>DATA BOOK - P-450001</v>
          </cell>
          <cell r="N584">
            <v>10</v>
          </cell>
        </row>
        <row r="585">
          <cell r="C585">
            <v>2316</v>
          </cell>
          <cell r="D585" t="str">
            <v>MECÂNICA</v>
          </cell>
          <cell r="E585" t="str">
            <v>1.1.2.1.4.4</v>
          </cell>
          <cell r="F585" t="str">
            <v>1.1.2.1.4.4.1</v>
          </cell>
          <cell r="H585" t="str">
            <v>DB-5230.00-2316-451-QGI-002</v>
          </cell>
          <cell r="I585" t="str">
            <v>AT-2316-M.39-034</v>
          </cell>
          <cell r="K585" t="str">
            <v>DATA BOOK - P-450002</v>
          </cell>
          <cell r="N585">
            <v>10</v>
          </cell>
        </row>
        <row r="586">
          <cell r="A586">
            <v>3</v>
          </cell>
          <cell r="B586" t="str">
            <v>1.2.4</v>
          </cell>
          <cell r="C586" t="str">
            <v>OSBL INTERLIGAÇÃO ENTRE AS UNIDADES</v>
          </cell>
          <cell r="D586" t="str">
            <v>MECÂNICA</v>
          </cell>
          <cell r="E586" t="str">
            <v>1.1.2.1.4.4</v>
          </cell>
          <cell r="F586" t="str">
            <v>1.1.2.1.4.4.1</v>
          </cell>
          <cell r="H586">
            <v>0</v>
          </cell>
          <cell r="I586">
            <v>0</v>
          </cell>
          <cell r="J586" t="str">
            <v/>
          </cell>
          <cell r="K586" t="str">
            <v/>
          </cell>
          <cell r="L586">
            <v>4</v>
          </cell>
          <cell r="M586" t="str">
            <v/>
          </cell>
          <cell r="N586" t="str">
            <v/>
          </cell>
          <cell r="O586" t="str">
            <v/>
          </cell>
        </row>
        <row r="587">
          <cell r="A587">
            <v>4</v>
          </cell>
          <cell r="B587" t="str">
            <v xml:space="preserve"> 1.2.4.1  </v>
          </cell>
          <cell r="C587" t="str">
            <v xml:space="preserve"> MOBILIZAÇÃO  </v>
          </cell>
          <cell r="D587" t="str">
            <v>MECÂNICA</v>
          </cell>
          <cell r="E587" t="str">
            <v>1.1.2.1.4.4</v>
          </cell>
          <cell r="F587" t="str">
            <v>1.1.2.1.4.4.1</v>
          </cell>
          <cell r="H587">
            <v>0</v>
          </cell>
          <cell r="I587">
            <v>0</v>
          </cell>
          <cell r="J587" t="str">
            <v/>
          </cell>
          <cell r="K587" t="str">
            <v/>
          </cell>
          <cell r="L587" t="str">
            <v/>
          </cell>
          <cell r="M587">
            <v>10</v>
          </cell>
          <cell r="N587" t="str">
            <v/>
          </cell>
          <cell r="O587" t="str">
            <v/>
          </cell>
        </row>
        <row r="588">
          <cell r="A588">
            <v>5</v>
          </cell>
          <cell r="B588" t="str">
            <v xml:space="preserve"> 1.2.4.1.1  </v>
          </cell>
          <cell r="C588" t="str">
            <v xml:space="preserve"> KICK OFF MEETING  </v>
          </cell>
          <cell r="D588" t="str">
            <v>MECÂNICA</v>
          </cell>
          <cell r="E588">
            <v>0.50000000000000011</v>
          </cell>
          <cell r="F588">
            <v>1</v>
          </cell>
          <cell r="H588">
            <v>0</v>
          </cell>
          <cell r="I588">
            <v>1</v>
          </cell>
          <cell r="J588" t="str">
            <v/>
          </cell>
          <cell r="K588" t="str">
            <v/>
          </cell>
          <cell r="L588" t="str">
            <v/>
          </cell>
          <cell r="M588" t="str">
            <v/>
          </cell>
          <cell r="N588">
            <v>5</v>
          </cell>
          <cell r="O588" t="str">
            <v/>
          </cell>
        </row>
        <row r="589">
          <cell r="A589">
            <v>5</v>
          </cell>
          <cell r="B589" t="str">
            <v xml:space="preserve"> 1.2.4.1.2</v>
          </cell>
          <cell r="C589" t="str">
            <v xml:space="preserve"> MOBILIZAÇÃO, PLANEJAMENTO. MANUTENÇÃO  </v>
          </cell>
          <cell r="D589" t="str">
            <v>MECÂNICA</v>
          </cell>
          <cell r="E589" t="str">
            <v>1.1.2.1.4.4</v>
          </cell>
          <cell r="F589" t="str">
            <v>1.1.2.1.4.4.1</v>
          </cell>
          <cell r="H589">
            <v>0</v>
          </cell>
          <cell r="I589">
            <v>0</v>
          </cell>
          <cell r="J589" t="str">
            <v/>
          </cell>
          <cell r="K589" t="str">
            <v/>
          </cell>
          <cell r="L589" t="str">
            <v/>
          </cell>
          <cell r="M589" t="str">
            <v/>
          </cell>
          <cell r="N589">
            <v>75</v>
          </cell>
          <cell r="O589" t="str">
            <v/>
          </cell>
        </row>
        <row r="590">
          <cell r="A590">
            <v>6</v>
          </cell>
          <cell r="B590" t="str">
            <v xml:space="preserve"> 1.2.4.1.2.1  </v>
          </cell>
          <cell r="C590" t="str">
            <v xml:space="preserve"> MOBILIZAÇÃO DAS EQUIPES  </v>
          </cell>
          <cell r="D590" t="str">
            <v>MECÂNICA</v>
          </cell>
          <cell r="E590" t="str">
            <v>1.1.2.1.4.4</v>
          </cell>
          <cell r="F590" t="str">
            <v>1.1.2.1.4.4.1</v>
          </cell>
          <cell r="H590">
            <v>0</v>
          </cell>
          <cell r="I590">
            <v>0</v>
          </cell>
          <cell r="J590" t="str">
            <v/>
          </cell>
          <cell r="K590" t="str">
            <v/>
          </cell>
          <cell r="L590" t="str">
            <v/>
          </cell>
          <cell r="M590" t="str">
            <v/>
          </cell>
          <cell r="N590" t="str">
            <v/>
          </cell>
          <cell r="O590">
            <v>10</v>
          </cell>
        </row>
        <row r="591">
          <cell r="B591" t="str">
            <v>1.2.4.1.2.1.1</v>
          </cell>
          <cell r="C591" t="str">
            <v xml:space="preserve"> MOBILIZAÇÃO DA EQUIPE NO ESCRITÓRIO SEDE DA CONTRATADA</v>
          </cell>
          <cell r="D591" t="str">
            <v>MECÂNICA</v>
          </cell>
          <cell r="E591">
            <v>3.7500000000000006E-2</v>
          </cell>
          <cell r="F591">
            <v>1</v>
          </cell>
          <cell r="H591">
            <v>0</v>
          </cell>
          <cell r="I591">
            <v>0</v>
          </cell>
          <cell r="K591" t="str">
            <v>DATA BOOK - P-450010</v>
          </cell>
          <cell r="N591">
            <v>10</v>
          </cell>
        </row>
        <row r="592">
          <cell r="B592" t="str">
            <v>1.2.4.1.2.1.2</v>
          </cell>
          <cell r="C592" t="str">
            <v xml:space="preserve"> MOBILIZAÇÃO DA EQUIPE MÍNIMA LOTADA NA UM-REPAR</v>
          </cell>
          <cell r="D592" t="str">
            <v>MECÂNICA</v>
          </cell>
          <cell r="E592">
            <v>0.71250000000000024</v>
          </cell>
          <cell r="F592">
            <v>1</v>
          </cell>
          <cell r="H592">
            <v>0</v>
          </cell>
          <cell r="I592">
            <v>0</v>
          </cell>
          <cell r="K592" t="str">
            <v>DATA BOOK - P-450011 A/B/C/D/E</v>
          </cell>
          <cell r="N592">
            <v>10</v>
          </cell>
        </row>
        <row r="593">
          <cell r="A593">
            <v>6</v>
          </cell>
          <cell r="B593" t="str">
            <v xml:space="preserve">1.2.4.1.2.2  </v>
          </cell>
          <cell r="C593" t="str">
            <v xml:space="preserve"> PLANEJAMENTO  </v>
          </cell>
          <cell r="D593" t="str">
            <v>MECÂNICA</v>
          </cell>
          <cell r="E593" t="str">
            <v>1.1.2.1.4.4</v>
          </cell>
          <cell r="F593" t="str">
            <v>1.1.2.1.4.4.1</v>
          </cell>
          <cell r="H593">
            <v>0</v>
          </cell>
          <cell r="I593">
            <v>0</v>
          </cell>
          <cell r="J593" t="str">
            <v/>
          </cell>
          <cell r="K593" t="str">
            <v/>
          </cell>
          <cell r="L593" t="str">
            <v/>
          </cell>
          <cell r="M593" t="str">
            <v/>
          </cell>
          <cell r="N593" t="str">
            <v/>
          </cell>
          <cell r="O593">
            <v>40</v>
          </cell>
        </row>
        <row r="594">
          <cell r="B594" t="str">
            <v>1.2.4.1.2.2.1</v>
          </cell>
          <cell r="C594" t="str">
            <v>ORGANIZAÇÃO, RESPONSABILIDADE, AUTORIDADE E RECURSOS</v>
          </cell>
          <cell r="D594" t="str">
            <v>MECÂNICA</v>
          </cell>
          <cell r="E594" t="str">
            <v>1.1.2.1.4.4</v>
          </cell>
          <cell r="F594" t="str">
            <v>1.1.2.1.4.4.1</v>
          </cell>
          <cell r="H594">
            <v>0</v>
          </cell>
          <cell r="I594">
            <v>0</v>
          </cell>
          <cell r="K594" t="str">
            <v>DATA BOOK - P-450015</v>
          </cell>
          <cell r="N594">
            <v>10</v>
          </cell>
        </row>
        <row r="595">
          <cell r="B595" t="str">
            <v>1.2.4.1.2.2.1.1</v>
          </cell>
          <cell r="C595" t="str">
            <v>ORGANOGRAMAS</v>
          </cell>
          <cell r="D595" t="str">
            <v>MECÂNICA</v>
          </cell>
          <cell r="E595">
            <v>0.15000000000000002</v>
          </cell>
          <cell r="F595">
            <v>1</v>
          </cell>
          <cell r="H595">
            <v>1</v>
          </cell>
          <cell r="I595">
            <v>0</v>
          </cell>
          <cell r="K595" t="str">
            <v>DATA BOOK - P-450017</v>
          </cell>
          <cell r="N595">
            <v>10</v>
          </cell>
        </row>
        <row r="596">
          <cell r="B596" t="str">
            <v>1.2.4.1.2.2.1.2</v>
          </cell>
          <cell r="C596" t="str">
            <v>CURRÍCULOS</v>
          </cell>
          <cell r="D596" t="str">
            <v>MECÂNICA</v>
          </cell>
          <cell r="E596">
            <v>0.15000000000000002</v>
          </cell>
          <cell r="F596">
            <v>1</v>
          </cell>
          <cell r="H596">
            <v>1</v>
          </cell>
          <cell r="I596">
            <v>0</v>
          </cell>
          <cell r="K596" t="str">
            <v>DATA BOOK - P-450018 A/B</v>
          </cell>
          <cell r="N596">
            <v>10</v>
          </cell>
        </row>
        <row r="597">
          <cell r="B597" t="str">
            <v>1.2.4.1.2.2.2</v>
          </cell>
          <cell r="C597" t="str">
            <v>RECURSOS</v>
          </cell>
          <cell r="D597" t="str">
            <v>MECÂNICA</v>
          </cell>
          <cell r="E597" t="str">
            <v>1.1.2.1.4.4</v>
          </cell>
          <cell r="F597" t="str">
            <v>1.1.2.1.4.4.1</v>
          </cell>
          <cell r="H597">
            <v>0</v>
          </cell>
          <cell r="I597">
            <v>0</v>
          </cell>
          <cell r="K597" t="str">
            <v>DATA BOOK - P-450020</v>
          </cell>
          <cell r="N597">
            <v>10</v>
          </cell>
        </row>
        <row r="598">
          <cell r="B598" t="str">
            <v>1.2.4.1.2.2.2.1</v>
          </cell>
          <cell r="C598" t="str">
            <v>HISTOGRAMA DE MÃO DE OBRA</v>
          </cell>
          <cell r="D598" t="str">
            <v>MECÂNICA</v>
          </cell>
          <cell r="E598">
            <v>0.30000000000000004</v>
          </cell>
          <cell r="F598">
            <v>1</v>
          </cell>
          <cell r="H598">
            <v>0</v>
          </cell>
          <cell r="I598">
            <v>0</v>
          </cell>
          <cell r="K598" t="str">
            <v>DATA BOOK - P-450051 A/B</v>
          </cell>
          <cell r="N598">
            <v>10</v>
          </cell>
        </row>
        <row r="599">
          <cell r="B599" t="str">
            <v>1.2.4.1.2.2.3</v>
          </cell>
          <cell r="C599" t="str">
            <v>PROCEDIMENTO DE PLANEJAMENTO DE PROJETO</v>
          </cell>
          <cell r="D599" t="str">
            <v>MECÂNICA</v>
          </cell>
          <cell r="E599" t="str">
            <v>1.1.2.1.4.4</v>
          </cell>
          <cell r="F599" t="str">
            <v>1.1.2.1.4.4.1</v>
          </cell>
          <cell r="H599">
            <v>0</v>
          </cell>
          <cell r="I599">
            <v>0</v>
          </cell>
          <cell r="K599" t="str">
            <v>DATA BOOK - P-450052</v>
          </cell>
          <cell r="N599">
            <v>10</v>
          </cell>
        </row>
        <row r="600">
          <cell r="B600" t="str">
            <v>1.2.4.1.2.2.3.1</v>
          </cell>
          <cell r="C600" t="str">
            <v>EAP DETALHADA</v>
          </cell>
          <cell r="D600" t="str">
            <v>MECÂNICA</v>
          </cell>
          <cell r="E600">
            <v>0.27000000000000007</v>
          </cell>
          <cell r="F600">
            <v>1</v>
          </cell>
          <cell r="H600">
            <v>0</v>
          </cell>
          <cell r="I600">
            <v>0</v>
          </cell>
          <cell r="K600" t="str">
            <v>DATA BOOK - P-450053</v>
          </cell>
          <cell r="N600">
            <v>10</v>
          </cell>
        </row>
        <row r="601">
          <cell r="B601" t="str">
            <v>1.2.4.1.2.2.3.2</v>
          </cell>
          <cell r="C601" t="str">
            <v>LISTA DE DOCUMENTOS DA U-2316 - UHDS</v>
          </cell>
          <cell r="D601" t="str">
            <v>MECÂNICA</v>
          </cell>
          <cell r="E601">
            <v>0.36000000000000004</v>
          </cell>
          <cell r="F601">
            <v>1</v>
          </cell>
          <cell r="H601">
            <v>0</v>
          </cell>
          <cell r="I601">
            <v>0</v>
          </cell>
          <cell r="K601" t="str">
            <v>DATA BOOK - P-450054</v>
          </cell>
          <cell r="N601">
            <v>10</v>
          </cell>
        </row>
        <row r="602">
          <cell r="B602" t="str">
            <v>1.2.4.1.2.2.3.3</v>
          </cell>
          <cell r="C602" t="str">
            <v>CRONOGRAMA DE EXECUÇÃO FÍSICA DETALHADO</v>
          </cell>
          <cell r="D602" t="str">
            <v>MECÂNICA</v>
          </cell>
          <cell r="E602">
            <v>0.36000000000000004</v>
          </cell>
          <cell r="F602">
            <v>1</v>
          </cell>
          <cell r="H602">
            <v>0</v>
          </cell>
          <cell r="I602">
            <v>0</v>
          </cell>
          <cell r="K602" t="str">
            <v>DATA BOOK - C-450001</v>
          </cell>
          <cell r="N602">
            <v>10</v>
          </cell>
        </row>
        <row r="603">
          <cell r="B603" t="str">
            <v>1.2.4.1.2.2.3.4</v>
          </cell>
          <cell r="C603" t="str">
            <v>CURVA DE EXECUÇÃO FÍSICA</v>
          </cell>
          <cell r="D603" t="str">
            <v>MECÂNICA</v>
          </cell>
          <cell r="E603">
            <v>0.18000000000000002</v>
          </cell>
          <cell r="F603">
            <v>1</v>
          </cell>
          <cell r="H603">
            <v>0</v>
          </cell>
          <cell r="I603">
            <v>0</v>
          </cell>
          <cell r="K603" t="str">
            <v>DATA BOOK - B-450001A/B</v>
          </cell>
          <cell r="N603">
            <v>10</v>
          </cell>
        </row>
        <row r="604">
          <cell r="B604" t="str">
            <v>1.2.4.1.2.2.3.5</v>
          </cell>
          <cell r="C604" t="str">
            <v>CRONOGRAMA DE EXECUÇÃO FÍSICA-FINANCEIRO DETALHADO</v>
          </cell>
          <cell r="D604" t="str">
            <v>MECÂNICA</v>
          </cell>
          <cell r="E604">
            <v>0.18000000000000002</v>
          </cell>
          <cell r="F604">
            <v>1</v>
          </cell>
          <cell r="H604">
            <v>0</v>
          </cell>
          <cell r="I604">
            <v>0</v>
          </cell>
          <cell r="K604" t="str">
            <v>DATA BOOK - B-450002 A/B</v>
          </cell>
          <cell r="N604">
            <v>10</v>
          </cell>
        </row>
        <row r="605">
          <cell r="B605" t="str">
            <v>1.2.4.1.2.2.3.6</v>
          </cell>
          <cell r="C605" t="str">
            <v>CURVA DE EXECUÇÃO FÍSICA-FINANCEIRA</v>
          </cell>
          <cell r="D605" t="str">
            <v>MECÂNICA</v>
          </cell>
          <cell r="E605">
            <v>0.18000000000000002</v>
          </cell>
          <cell r="F605">
            <v>1</v>
          </cell>
          <cell r="H605">
            <v>0</v>
          </cell>
          <cell r="I605">
            <v>0</v>
          </cell>
          <cell r="K605" t="str">
            <v>DATA BOOK - B-450003 A/B</v>
          </cell>
          <cell r="N605">
            <v>10</v>
          </cell>
        </row>
        <row r="606">
          <cell r="B606" t="str">
            <v>1.2.4.1.2.2.3.7</v>
          </cell>
          <cell r="C606" t="str">
            <v>PROCEDIMENTO DE MEDIÇÃO DE SERVIÇOS</v>
          </cell>
          <cell r="D606" t="str">
            <v>MECÂNICA</v>
          </cell>
          <cell r="E606">
            <v>0.27000000000000007</v>
          </cell>
          <cell r="F606">
            <v>1</v>
          </cell>
          <cell r="H606">
            <v>1</v>
          </cell>
          <cell r="I606">
            <v>0</v>
          </cell>
          <cell r="K606" t="str">
            <v>DATA BOOK - B-450004 A/B</v>
          </cell>
          <cell r="N606">
            <v>10</v>
          </cell>
        </row>
        <row r="607">
          <cell r="B607" t="str">
            <v>1.2.4.1.2.2.4</v>
          </cell>
          <cell r="C607" t="str">
            <v>PROCEDIMENTOS DE QSMS</v>
          </cell>
          <cell r="D607" t="str">
            <v>MECÂNICA</v>
          </cell>
          <cell r="E607" t="str">
            <v>1.1.2.1.4.4</v>
          </cell>
          <cell r="F607" t="str">
            <v>1.1.2.1.4.4.1</v>
          </cell>
          <cell r="H607">
            <v>0</v>
          </cell>
          <cell r="I607">
            <v>0</v>
          </cell>
          <cell r="K607" t="str">
            <v>DATA BOOK - B-450005 A/B</v>
          </cell>
          <cell r="N607">
            <v>10</v>
          </cell>
        </row>
        <row r="608">
          <cell r="B608" t="str">
            <v>1.2.4.1.2.2.4.1</v>
          </cell>
          <cell r="C608" t="str">
            <v>MANUAL DA QUALIDADE DE PROJETO DE PRÉ-DETALHAMENTO</v>
          </cell>
          <cell r="D608" t="str">
            <v>MECÂNICA</v>
          </cell>
          <cell r="E608">
            <v>0.42000000000000004</v>
          </cell>
          <cell r="F608">
            <v>1</v>
          </cell>
          <cell r="H608">
            <v>1</v>
          </cell>
          <cell r="I608">
            <v>0</v>
          </cell>
          <cell r="K608" t="str">
            <v>DATA BOOK - B-450006 A/B</v>
          </cell>
          <cell r="N608">
            <v>10</v>
          </cell>
        </row>
        <row r="609">
          <cell r="B609" t="str">
            <v>1.2.4.1.2.2.4.2</v>
          </cell>
          <cell r="C609" t="str">
            <v>PLANO DA QUALIDADE</v>
          </cell>
          <cell r="D609" t="str">
            <v>MECÂNICA</v>
          </cell>
          <cell r="E609">
            <v>0.18000000000000002</v>
          </cell>
          <cell r="F609">
            <v>1</v>
          </cell>
          <cell r="H609">
            <v>1</v>
          </cell>
          <cell r="I609">
            <v>0</v>
          </cell>
          <cell r="K609" t="str">
            <v>DATA BOOK - B-450007 A/B</v>
          </cell>
          <cell r="N609">
            <v>10</v>
          </cell>
        </row>
        <row r="610">
          <cell r="A610">
            <v>6</v>
          </cell>
          <cell r="B610" t="str">
            <v xml:space="preserve"> 1.2.4.1.2.3</v>
          </cell>
          <cell r="C610" t="str">
            <v xml:space="preserve"> MANUTENÇÃO DAS EQUIPES  </v>
          </cell>
          <cell r="D610" t="str">
            <v>MECÂNICA</v>
          </cell>
          <cell r="E610" t="str">
            <v>1.1.2.1.4.4</v>
          </cell>
          <cell r="F610" t="str">
            <v>1.1.2.1.4.4.1</v>
          </cell>
          <cell r="H610">
            <v>0</v>
          </cell>
          <cell r="I610">
            <v>0</v>
          </cell>
          <cell r="J610" t="str">
            <v/>
          </cell>
          <cell r="K610" t="str">
            <v/>
          </cell>
          <cell r="L610" t="str">
            <v/>
          </cell>
          <cell r="M610" t="str">
            <v/>
          </cell>
          <cell r="N610" t="str">
            <v/>
          </cell>
          <cell r="O610">
            <v>50</v>
          </cell>
        </row>
        <row r="611">
          <cell r="B611" t="str">
            <v xml:space="preserve"> 1.2.4.1.2.3.1</v>
          </cell>
          <cell r="C611" t="str">
            <v>MANUTENÇÃO DA EQUIPE NO ESCRITÓRIO SEDE DA CONTRATADA</v>
          </cell>
          <cell r="D611" t="str">
            <v>MECÂNICA</v>
          </cell>
          <cell r="E611">
            <v>0</v>
          </cell>
          <cell r="F611">
            <v>1</v>
          </cell>
          <cell r="H611">
            <v>0</v>
          </cell>
          <cell r="I611">
            <v>0</v>
          </cell>
          <cell r="K611" t="str">
            <v>DATA BOOK - B-450009</v>
          </cell>
          <cell r="N611">
            <v>10</v>
          </cell>
        </row>
        <row r="612">
          <cell r="B612" t="str">
            <v xml:space="preserve"> 1.2.4.1.2.3.2</v>
          </cell>
          <cell r="C612" t="str">
            <v>MANUTENÇÃO DA EQUIPE MÍNIMA LOTADA NA UM-REPAR</v>
          </cell>
          <cell r="D612" t="str">
            <v>MECÂNICA</v>
          </cell>
          <cell r="E612">
            <v>0</v>
          </cell>
          <cell r="F612">
            <v>1</v>
          </cell>
          <cell r="H612">
            <v>0</v>
          </cell>
          <cell r="I612">
            <v>0</v>
          </cell>
          <cell r="K612" t="str">
            <v>DATA BOOK - B-450010 A/B</v>
          </cell>
          <cell r="N612">
            <v>10</v>
          </cell>
        </row>
        <row r="613">
          <cell r="A613">
            <v>5</v>
          </cell>
          <cell r="B613" t="str">
            <v xml:space="preserve"> 1.2.4.1.3  </v>
          </cell>
          <cell r="C613" t="str">
            <v xml:space="preserve"> DESMOBILIZAÇÃO  </v>
          </cell>
          <cell r="D613" t="str">
            <v>MECÂNICA</v>
          </cell>
          <cell r="E613">
            <v>2.0000000000000004</v>
          </cell>
          <cell r="F613">
            <v>1</v>
          </cell>
          <cell r="H613">
            <v>0</v>
          </cell>
          <cell r="I613">
            <v>0</v>
          </cell>
          <cell r="J613" t="str">
            <v/>
          </cell>
          <cell r="K613" t="str">
            <v/>
          </cell>
          <cell r="L613" t="str">
            <v/>
          </cell>
          <cell r="M613" t="str">
            <v/>
          </cell>
          <cell r="N613">
            <v>20</v>
          </cell>
          <cell r="O613" t="str">
            <v/>
          </cell>
        </row>
        <row r="614">
          <cell r="A614">
            <v>4</v>
          </cell>
          <cell r="B614" t="str">
            <v xml:space="preserve"> 1.2.4.2  </v>
          </cell>
          <cell r="C614" t="str">
            <v xml:space="preserve"> INFRA-ESTRUTURA  </v>
          </cell>
          <cell r="D614" t="str">
            <v>MECÂNICA</v>
          </cell>
          <cell r="E614" t="str">
            <v>1.1.2.1.4.4</v>
          </cell>
          <cell r="F614" t="str">
            <v>1.1.2.1.4.4.1</v>
          </cell>
          <cell r="H614">
            <v>0</v>
          </cell>
          <cell r="I614">
            <v>0</v>
          </cell>
          <cell r="J614" t="str">
            <v/>
          </cell>
          <cell r="K614" t="str">
            <v/>
          </cell>
          <cell r="L614" t="str">
            <v/>
          </cell>
          <cell r="M614">
            <v>8</v>
          </cell>
          <cell r="N614" t="str">
            <v/>
          </cell>
          <cell r="O614" t="str">
            <v/>
          </cell>
        </row>
        <row r="615">
          <cell r="A615">
            <v>5</v>
          </cell>
          <cell r="B615" t="str">
            <v xml:space="preserve"> 1.2.4.2.1  </v>
          </cell>
          <cell r="C615" t="str">
            <v xml:space="preserve"> ESCRITÓRIO DA CONTRATADA NA UN-REPAR  </v>
          </cell>
          <cell r="D615" t="str">
            <v>MECÂNICA</v>
          </cell>
          <cell r="E615" t="str">
            <v>1.1.2.1.4.4</v>
          </cell>
          <cell r="F615" t="str">
            <v>1.1.2.1.4.4.1</v>
          </cell>
          <cell r="H615">
            <v>0</v>
          </cell>
          <cell r="I615">
            <v>0</v>
          </cell>
          <cell r="J615" t="str">
            <v/>
          </cell>
          <cell r="K615" t="str">
            <v/>
          </cell>
          <cell r="L615" t="str">
            <v/>
          </cell>
          <cell r="M615" t="str">
            <v/>
          </cell>
          <cell r="N615">
            <v>100</v>
          </cell>
          <cell r="O615" t="str">
            <v/>
          </cell>
        </row>
        <row r="616">
          <cell r="B616" t="str">
            <v xml:space="preserve"> 1.2.4.2.1.1</v>
          </cell>
          <cell r="C616" t="str">
            <v xml:space="preserve">IMPLANTAÇÃO DO ESCRITÓRIO DA CONTRATADA NA UN-REPAR  </v>
          </cell>
          <cell r="D616" t="str">
            <v>MECÂNICA</v>
          </cell>
          <cell r="E616">
            <v>0</v>
          </cell>
          <cell r="F616">
            <v>1</v>
          </cell>
          <cell r="H616">
            <v>0</v>
          </cell>
          <cell r="I616">
            <v>0</v>
          </cell>
          <cell r="K616" t="str">
            <v>DATA BOOK - B-450052 A/B</v>
          </cell>
          <cell r="N616">
            <v>10</v>
          </cell>
          <cell r="O616">
            <v>10</v>
          </cell>
        </row>
        <row r="617">
          <cell r="B617" t="str">
            <v xml:space="preserve"> 1.2.4.2.1.2</v>
          </cell>
          <cell r="C617" t="str">
            <v xml:space="preserve">MANUTENÇÃO ESCRITÓRIO DA CONTRATADA NA UN-REPAR  </v>
          </cell>
          <cell r="D617" t="str">
            <v>MECÂNICA</v>
          </cell>
          <cell r="E617">
            <v>0</v>
          </cell>
          <cell r="F617">
            <v>1</v>
          </cell>
          <cell r="H617">
            <v>0</v>
          </cell>
          <cell r="I617">
            <v>0</v>
          </cell>
          <cell r="K617" t="str">
            <v>DATA BOOK - B-450053 A/B</v>
          </cell>
          <cell r="N617">
            <v>10</v>
          </cell>
          <cell r="O617">
            <v>90</v>
          </cell>
        </row>
        <row r="618">
          <cell r="A618">
            <v>4</v>
          </cell>
          <cell r="B618" t="str">
            <v xml:space="preserve"> 1.2.4.3  </v>
          </cell>
          <cell r="C618" t="str">
            <v xml:space="preserve"> PROJETOS CIVIS E ELETRONICOS  </v>
          </cell>
          <cell r="D618" t="str">
            <v>MECÂNICA</v>
          </cell>
          <cell r="E618" t="str">
            <v>1.1.2.1.4.4</v>
          </cell>
          <cell r="F618" t="str">
            <v>1.1.2.1.4.4.1</v>
          </cell>
          <cell r="H618">
            <v>0</v>
          </cell>
          <cell r="I618">
            <v>0</v>
          </cell>
          <cell r="J618" t="str">
            <v/>
          </cell>
          <cell r="K618" t="str">
            <v/>
          </cell>
          <cell r="L618" t="str">
            <v/>
          </cell>
          <cell r="M618">
            <v>82</v>
          </cell>
          <cell r="N618" t="str">
            <v/>
          </cell>
          <cell r="O618" t="str">
            <v/>
          </cell>
        </row>
        <row r="619">
          <cell r="A619">
            <v>5</v>
          </cell>
          <cell r="B619" t="str">
            <v xml:space="preserve"> 1.2.4.3.1  </v>
          </cell>
          <cell r="C619" t="str">
            <v xml:space="preserve"> CIVIL  </v>
          </cell>
          <cell r="D619" t="str">
            <v>MECÂNICA</v>
          </cell>
          <cell r="E619" t="str">
            <v>1.1.2.1.4.4</v>
          </cell>
          <cell r="F619" t="str">
            <v>1.1.2.1.4.4.1</v>
          </cell>
          <cell r="H619">
            <v>0</v>
          </cell>
          <cell r="I619">
            <v>0</v>
          </cell>
          <cell r="J619" t="str">
            <v/>
          </cell>
          <cell r="K619" t="str">
            <v/>
          </cell>
          <cell r="L619" t="str">
            <v/>
          </cell>
          <cell r="M619" t="str">
            <v/>
          </cell>
          <cell r="N619">
            <v>15</v>
          </cell>
          <cell r="O619" t="str">
            <v/>
          </cell>
        </row>
        <row r="620">
          <cell r="A620">
            <v>6</v>
          </cell>
          <cell r="B620" t="str">
            <v xml:space="preserve"> 1.2.4.3.1.1  </v>
          </cell>
          <cell r="C620" t="str">
            <v xml:space="preserve"> ESTRUTURA  </v>
          </cell>
          <cell r="D620" t="str">
            <v>MECÂNICA</v>
          </cell>
          <cell r="E620" t="str">
            <v>1.1.2.1.4.4</v>
          </cell>
          <cell r="F620" t="str">
            <v>1.1.2.1.4.4.1</v>
          </cell>
          <cell r="H620">
            <v>0</v>
          </cell>
          <cell r="I620">
            <v>0</v>
          </cell>
          <cell r="J620" t="str">
            <v/>
          </cell>
          <cell r="K620" t="str">
            <v/>
          </cell>
          <cell r="L620" t="str">
            <v/>
          </cell>
          <cell r="M620" t="str">
            <v/>
          </cell>
          <cell r="N620" t="str">
            <v/>
          </cell>
          <cell r="O620">
            <v>40</v>
          </cell>
        </row>
        <row r="621">
          <cell r="A621">
            <v>6</v>
          </cell>
          <cell r="B621" t="str">
            <v xml:space="preserve"> 1.2.4.3.1.2</v>
          </cell>
          <cell r="C621" t="str">
            <v xml:space="preserve"> ARQUITETONICO  </v>
          </cell>
          <cell r="D621" t="str">
            <v>MECÂNICA</v>
          </cell>
          <cell r="E621" t="str">
            <v>1.1.2.1.4.4</v>
          </cell>
          <cell r="F621" t="str">
            <v>1.1.2.1.4.4.1</v>
          </cell>
          <cell r="H621">
            <v>0</v>
          </cell>
          <cell r="I621">
            <v>0</v>
          </cell>
          <cell r="J621" t="str">
            <v/>
          </cell>
          <cell r="K621" t="str">
            <v/>
          </cell>
          <cell r="L621" t="str">
            <v/>
          </cell>
          <cell r="M621" t="str">
            <v/>
          </cell>
          <cell r="N621" t="str">
            <v/>
          </cell>
          <cell r="O621">
            <v>30</v>
          </cell>
        </row>
        <row r="622">
          <cell r="A622">
            <v>6</v>
          </cell>
          <cell r="B622" t="str">
            <v xml:space="preserve"> 1.2.4.3.1.3</v>
          </cell>
          <cell r="C622" t="str">
            <v xml:space="preserve"> UNDERGROUD  </v>
          </cell>
          <cell r="D622" t="str">
            <v>MECÂNICA</v>
          </cell>
          <cell r="E622" t="str">
            <v>1.1.2.1.4.4</v>
          </cell>
          <cell r="F622" t="str">
            <v>1.1.2.1.4.4.1</v>
          </cell>
          <cell r="H622">
            <v>0</v>
          </cell>
          <cell r="I622">
            <v>0</v>
          </cell>
          <cell r="J622" t="str">
            <v/>
          </cell>
          <cell r="K622" t="str">
            <v/>
          </cell>
          <cell r="L622" t="str">
            <v/>
          </cell>
          <cell r="M622" t="str">
            <v/>
          </cell>
          <cell r="N622" t="str">
            <v/>
          </cell>
          <cell r="O622">
            <v>30</v>
          </cell>
        </row>
        <row r="623">
          <cell r="A623">
            <v>5</v>
          </cell>
          <cell r="B623" t="str">
            <v xml:space="preserve"> 1.2.4.3.2  </v>
          </cell>
          <cell r="C623" t="str">
            <v xml:space="preserve"> ELETROMECÂNICOS  </v>
          </cell>
          <cell r="D623" t="str">
            <v>MECÂNICA</v>
          </cell>
          <cell r="E623" t="str">
            <v>1.1.2.1.4.4</v>
          </cell>
          <cell r="F623" t="str">
            <v>1.1.2.1.4.4.1</v>
          </cell>
          <cell r="H623">
            <v>0</v>
          </cell>
          <cell r="I623">
            <v>0</v>
          </cell>
          <cell r="J623" t="str">
            <v/>
          </cell>
          <cell r="K623" t="str">
            <v/>
          </cell>
          <cell r="L623" t="str">
            <v/>
          </cell>
          <cell r="M623" t="str">
            <v/>
          </cell>
          <cell r="N623">
            <v>78</v>
          </cell>
          <cell r="O623" t="str">
            <v/>
          </cell>
        </row>
        <row r="624">
          <cell r="A624">
            <v>6</v>
          </cell>
          <cell r="B624" t="str">
            <v xml:space="preserve"> 1.2.4.3.2.1  </v>
          </cell>
          <cell r="C624" t="str">
            <v xml:space="preserve"> PROCESSO  </v>
          </cell>
          <cell r="D624" t="str">
            <v>MECÂNICA</v>
          </cell>
          <cell r="E624" t="str">
            <v>1.1.2.1.4.4</v>
          </cell>
          <cell r="F624" t="str">
            <v>1.1.2.1.4.4.1</v>
          </cell>
          <cell r="H624">
            <v>0</v>
          </cell>
          <cell r="I624">
            <v>0</v>
          </cell>
          <cell r="J624" t="str">
            <v/>
          </cell>
          <cell r="K624" t="str">
            <v/>
          </cell>
          <cell r="L624" t="str">
            <v/>
          </cell>
          <cell r="M624" t="str">
            <v/>
          </cell>
          <cell r="N624" t="str">
            <v/>
          </cell>
          <cell r="O624">
            <v>25</v>
          </cell>
        </row>
        <row r="625">
          <cell r="A625">
            <v>6</v>
          </cell>
          <cell r="B625" t="str">
            <v xml:space="preserve"> 1.2.4.3.2.2</v>
          </cell>
          <cell r="C625" t="str">
            <v xml:space="preserve"> EQUIPAMENTOS  </v>
          </cell>
          <cell r="D625" t="str">
            <v>MECÂNICA</v>
          </cell>
          <cell r="E625" t="str">
            <v>1.1.2.1.4.4</v>
          </cell>
          <cell r="F625" t="str">
            <v>1.1.2.1.4.4.1</v>
          </cell>
          <cell r="H625">
            <v>0</v>
          </cell>
          <cell r="I625">
            <v>0</v>
          </cell>
          <cell r="J625" t="str">
            <v/>
          </cell>
          <cell r="K625" t="str">
            <v/>
          </cell>
          <cell r="L625" t="str">
            <v/>
          </cell>
          <cell r="M625" t="str">
            <v/>
          </cell>
          <cell r="N625" t="str">
            <v/>
          </cell>
          <cell r="O625">
            <v>15</v>
          </cell>
        </row>
        <row r="626">
          <cell r="A626">
            <v>6</v>
          </cell>
          <cell r="B626" t="str">
            <v xml:space="preserve"> 1.2.4.3.2.3</v>
          </cell>
          <cell r="C626" t="str">
            <v xml:space="preserve"> TUBULAÇÃO  </v>
          </cell>
          <cell r="D626" t="str">
            <v>MECÂNICA</v>
          </cell>
          <cell r="E626" t="str">
            <v>1.1.2.1.4.4</v>
          </cell>
          <cell r="F626" t="str">
            <v>1.1.2.1.4.4.1</v>
          </cell>
          <cell r="H626">
            <v>0</v>
          </cell>
          <cell r="I626">
            <v>0</v>
          </cell>
          <cell r="J626" t="str">
            <v/>
          </cell>
          <cell r="K626" t="str">
            <v/>
          </cell>
          <cell r="L626" t="str">
            <v/>
          </cell>
          <cell r="M626" t="str">
            <v/>
          </cell>
          <cell r="N626" t="str">
            <v/>
          </cell>
          <cell r="O626">
            <v>30</v>
          </cell>
        </row>
        <row r="627">
          <cell r="A627">
            <v>6</v>
          </cell>
          <cell r="B627" t="str">
            <v xml:space="preserve"> 1.2.4.3.2.4</v>
          </cell>
          <cell r="C627" t="str">
            <v xml:space="preserve"> ELÉTRICA  </v>
          </cell>
          <cell r="D627" t="str">
            <v>MECÂNICA</v>
          </cell>
          <cell r="E627" t="str">
            <v>1.1.2.1.4.4</v>
          </cell>
          <cell r="F627" t="str">
            <v>1.1.2.1.4.4.1</v>
          </cell>
          <cell r="H627">
            <v>0</v>
          </cell>
          <cell r="I627">
            <v>0</v>
          </cell>
          <cell r="J627" t="str">
            <v/>
          </cell>
          <cell r="K627" t="str">
            <v/>
          </cell>
          <cell r="L627" t="str">
            <v/>
          </cell>
          <cell r="M627" t="str">
            <v/>
          </cell>
          <cell r="N627" t="str">
            <v/>
          </cell>
          <cell r="O627">
            <v>10</v>
          </cell>
        </row>
        <row r="628">
          <cell r="A628">
            <v>6</v>
          </cell>
          <cell r="B628" t="str">
            <v xml:space="preserve"> 1.2.4.3.2.5</v>
          </cell>
          <cell r="C628" t="str">
            <v xml:space="preserve"> INSTRUMENTAÇÃO  </v>
          </cell>
          <cell r="D628" t="str">
            <v>MECÂNICA</v>
          </cell>
          <cell r="E628" t="str">
            <v>1.1.2.1.4.4</v>
          </cell>
          <cell r="F628" t="str">
            <v>1.1.2.1.4.4.1</v>
          </cell>
          <cell r="H628">
            <v>0</v>
          </cell>
          <cell r="I628">
            <v>0</v>
          </cell>
          <cell r="J628" t="str">
            <v/>
          </cell>
          <cell r="K628" t="str">
            <v/>
          </cell>
          <cell r="L628" t="str">
            <v/>
          </cell>
          <cell r="M628" t="str">
            <v/>
          </cell>
          <cell r="N628" t="str">
            <v/>
          </cell>
          <cell r="O628">
            <v>20</v>
          </cell>
        </row>
        <row r="629">
          <cell r="A629">
            <v>5</v>
          </cell>
          <cell r="B629" t="str">
            <v xml:space="preserve"> 1.2.4.3.3  </v>
          </cell>
          <cell r="C629" t="str">
            <v xml:space="preserve"> LIVRO DE PROJETO DE PRÉ DETALHAMENTO  </v>
          </cell>
          <cell r="D629" t="str">
            <v>MECÂNICA</v>
          </cell>
          <cell r="E629" t="str">
            <v>1.1.2.1.4.4</v>
          </cell>
          <cell r="F629" t="str">
            <v>1.1.2.1.4.4.1</v>
          </cell>
          <cell r="H629">
            <v>0</v>
          </cell>
          <cell r="I629">
            <v>0</v>
          </cell>
          <cell r="J629" t="str">
            <v/>
          </cell>
          <cell r="K629" t="str">
            <v/>
          </cell>
          <cell r="L629" t="str">
            <v/>
          </cell>
          <cell r="M629" t="str">
            <v/>
          </cell>
          <cell r="N629">
            <v>2</v>
          </cell>
          <cell r="O629" t="str">
            <v/>
          </cell>
        </row>
        <row r="630">
          <cell r="A630">
            <v>5</v>
          </cell>
          <cell r="B630" t="str">
            <v xml:space="preserve"> 1.2.4.3.4  </v>
          </cell>
          <cell r="C630" t="str">
            <v xml:space="preserve"> MAQUETE ELETRONICA  </v>
          </cell>
          <cell r="D630" t="str">
            <v>MECÂNICA</v>
          </cell>
          <cell r="E630" t="str">
            <v>1.1.2.1.4.4</v>
          </cell>
          <cell r="F630" t="str">
            <v>1.1.2.1.4.4.1</v>
          </cell>
          <cell r="H630">
            <v>0</v>
          </cell>
          <cell r="I630">
            <v>0</v>
          </cell>
          <cell r="J630" t="str">
            <v/>
          </cell>
          <cell r="K630" t="str">
            <v/>
          </cell>
          <cell r="L630" t="str">
            <v/>
          </cell>
          <cell r="M630" t="str">
            <v/>
          </cell>
          <cell r="N630">
            <v>5</v>
          </cell>
          <cell r="O630" t="str">
            <v/>
          </cell>
        </row>
        <row r="631">
          <cell r="C631" t="str">
            <v>SUB-TOTAL - OSBL INTERLIGAÇÃO ENTRE AS UNIDADES</v>
          </cell>
          <cell r="D631" t="str">
            <v>MECÂNICA</v>
          </cell>
          <cell r="E631" t="str">
            <v>1.1.2.1.4.4</v>
          </cell>
          <cell r="F631" t="str">
            <v>1.1.2.1.4.4.1</v>
          </cell>
          <cell r="H631" t="str">
            <v>DB-5230.00-2316-625-QGI-001</v>
          </cell>
          <cell r="I631" t="str">
            <v>AT-2316-M.39-080</v>
          </cell>
          <cell r="K631" t="str">
            <v>DATA BOOK - TN-450001</v>
          </cell>
          <cell r="N631">
            <v>10</v>
          </cell>
        </row>
        <row r="632">
          <cell r="C632">
            <v>2316</v>
          </cell>
          <cell r="D632" t="str">
            <v>MECÂNICA</v>
          </cell>
          <cell r="E632" t="str">
            <v>1.1.2.1.4.4</v>
          </cell>
          <cell r="F632" t="str">
            <v>1.1.2.1.4.4.1</v>
          </cell>
          <cell r="H632" t="str">
            <v>DB-5230.00-2316-491-QGI-001</v>
          </cell>
          <cell r="I632" t="str">
            <v>AT-2316-M.39-081</v>
          </cell>
          <cell r="K632" t="str">
            <v>DATA BOOK - Z-450004</v>
          </cell>
          <cell r="N632">
            <v>10</v>
          </cell>
        </row>
        <row r="633">
          <cell r="C633" t="str">
            <v>TOTAL CARTEIRA DE COQUE</v>
          </cell>
          <cell r="D633" t="str">
            <v>MECÂNICA</v>
          </cell>
          <cell r="E633" t="str">
            <v>1.1.2.1.4.4</v>
          </cell>
          <cell r="F633" t="str">
            <v>1.1.2.1.4.4.1</v>
          </cell>
          <cell r="H633" t="str">
            <v>DB-5230.00-2316-491-QGI-002</v>
          </cell>
          <cell r="I633" t="str">
            <v>AT-2316-M.39-082</v>
          </cell>
          <cell r="K633" t="str">
            <v>DATA BOOK - Z-450052</v>
          </cell>
          <cell r="N633">
            <v>10</v>
          </cell>
        </row>
        <row r="634">
          <cell r="C634">
            <v>2316</v>
          </cell>
          <cell r="D634" t="str">
            <v>MECÂNICA</v>
          </cell>
          <cell r="E634" t="str">
            <v>1.1.2.1.4.4</v>
          </cell>
          <cell r="F634" t="str">
            <v>1.1.2.1.4.4.1</v>
          </cell>
          <cell r="H634" t="str">
            <v>DB-5230.00-2316-940-QGI-001</v>
          </cell>
          <cell r="I634" t="str">
            <v>AT-2316-M.39-083</v>
          </cell>
          <cell r="K634" t="str">
            <v>DATA BOOK - Z-450002</v>
          </cell>
          <cell r="N634">
            <v>10</v>
          </cell>
        </row>
        <row r="635">
          <cell r="A635">
            <v>2</v>
          </cell>
          <cell r="B635" t="str">
            <v>1.3</v>
          </cell>
          <cell r="C635" t="str">
            <v xml:space="preserve"> CARTEIRA DE PROPENO</v>
          </cell>
          <cell r="D635" t="str">
            <v>MECÂNICA</v>
          </cell>
          <cell r="E635" t="str">
            <v>1.1.2.1.4.4</v>
          </cell>
          <cell r="F635" t="str">
            <v>1.1.2.1.4.4.1</v>
          </cell>
          <cell r="H635" t="str">
            <v>DB-5230.00-2316-940-QGI-002</v>
          </cell>
          <cell r="I635" t="str">
            <v>AT-2316-M.39-084</v>
          </cell>
          <cell r="J635" t="str">
            <v/>
          </cell>
          <cell r="K635">
            <v>15</v>
          </cell>
          <cell r="L635" t="str">
            <v/>
          </cell>
          <cell r="M635" t="str">
            <v/>
          </cell>
          <cell r="N635" t="str">
            <v/>
          </cell>
          <cell r="O635" t="str">
            <v/>
          </cell>
        </row>
        <row r="636">
          <cell r="A636">
            <v>3</v>
          </cell>
          <cell r="B636" t="str">
            <v>1.3.1</v>
          </cell>
          <cell r="C636" t="str">
            <v xml:space="preserve">UNIDADE 2313 HDT DE INSTÁVEIS  </v>
          </cell>
          <cell r="D636" t="str">
            <v>MECÂNICA</v>
          </cell>
          <cell r="E636" t="str">
            <v>1.1.2.1.4.4</v>
          </cell>
          <cell r="F636" t="str">
            <v>1.1.2.1.4.4.1</v>
          </cell>
          <cell r="H636">
            <v>0</v>
          </cell>
          <cell r="I636">
            <v>0</v>
          </cell>
          <cell r="J636" t="str">
            <v/>
          </cell>
          <cell r="K636" t="str">
            <v/>
          </cell>
          <cell r="L636">
            <v>55</v>
          </cell>
          <cell r="M636" t="str">
            <v/>
          </cell>
          <cell r="N636" t="str">
            <v/>
          </cell>
          <cell r="O636" t="str">
            <v/>
          </cell>
        </row>
        <row r="637">
          <cell r="A637">
            <v>4</v>
          </cell>
          <cell r="B637" t="str">
            <v xml:space="preserve"> 1.3.1.1  </v>
          </cell>
          <cell r="C637" t="str">
            <v xml:space="preserve"> MOBILIZAÇÃO  </v>
          </cell>
          <cell r="D637" t="str">
            <v>MECÂNICA</v>
          </cell>
          <cell r="E637" t="str">
            <v>1.1.2.1.4.4</v>
          </cell>
          <cell r="F637" t="str">
            <v>1.1.2.1.4.4.1</v>
          </cell>
          <cell r="H637">
            <v>0</v>
          </cell>
          <cell r="I637">
            <v>0</v>
          </cell>
          <cell r="J637" t="str">
            <v/>
          </cell>
          <cell r="K637" t="str">
            <v/>
          </cell>
          <cell r="L637" t="str">
            <v/>
          </cell>
          <cell r="M637">
            <v>10</v>
          </cell>
          <cell r="N637" t="str">
            <v/>
          </cell>
          <cell r="O637" t="str">
            <v/>
          </cell>
        </row>
        <row r="638">
          <cell r="A638">
            <v>5</v>
          </cell>
          <cell r="B638" t="str">
            <v xml:space="preserve"> 1.3.1.1.1  </v>
          </cell>
          <cell r="C638" t="str">
            <v xml:space="preserve"> KICK OFF MEETING  </v>
          </cell>
          <cell r="D638" t="str">
            <v>MECÂNICA</v>
          </cell>
          <cell r="E638">
            <v>0.50000000000000011</v>
          </cell>
          <cell r="F638">
            <v>1</v>
          </cell>
          <cell r="H638">
            <v>0</v>
          </cell>
          <cell r="I638">
            <v>1</v>
          </cell>
          <cell r="J638" t="str">
            <v/>
          </cell>
          <cell r="K638" t="str">
            <v/>
          </cell>
          <cell r="L638" t="str">
            <v/>
          </cell>
          <cell r="M638" t="str">
            <v/>
          </cell>
          <cell r="N638">
            <v>5</v>
          </cell>
          <cell r="O638" t="str">
            <v/>
          </cell>
        </row>
        <row r="639">
          <cell r="A639">
            <v>5</v>
          </cell>
          <cell r="B639" t="str">
            <v xml:space="preserve"> 1.3.1.1.2  </v>
          </cell>
          <cell r="C639" t="str">
            <v xml:space="preserve"> MOBILIZAÇÃO, PLANEJAMENTO. MANUTENÇÃO  </v>
          </cell>
          <cell r="D639" t="str">
            <v>MECÂNICA</v>
          </cell>
          <cell r="E639" t="str">
            <v>1.1.2.1.4.4</v>
          </cell>
          <cell r="F639" t="str">
            <v>1.1.2.1.4.4.1</v>
          </cell>
          <cell r="H639">
            <v>0</v>
          </cell>
          <cell r="I639">
            <v>0</v>
          </cell>
          <cell r="J639" t="str">
            <v/>
          </cell>
          <cell r="K639" t="str">
            <v/>
          </cell>
          <cell r="L639" t="str">
            <v/>
          </cell>
          <cell r="M639" t="str">
            <v/>
          </cell>
          <cell r="N639">
            <v>75</v>
          </cell>
          <cell r="O639" t="str">
            <v/>
          </cell>
        </row>
        <row r="640">
          <cell r="A640">
            <v>6</v>
          </cell>
          <cell r="B640" t="str">
            <v xml:space="preserve"> 1.3.1.1.2.1  </v>
          </cell>
          <cell r="C640" t="str">
            <v xml:space="preserve"> MOBILIZAÇÃO DAS EQUIPES  </v>
          </cell>
          <cell r="D640" t="str">
            <v>MECÂNICA</v>
          </cell>
          <cell r="E640" t="str">
            <v>1.1.2.1.4.4</v>
          </cell>
          <cell r="F640" t="str">
            <v>1.1.2.1.4.4.1</v>
          </cell>
          <cell r="H640">
            <v>0</v>
          </cell>
          <cell r="I640">
            <v>0</v>
          </cell>
          <cell r="J640" t="str">
            <v/>
          </cell>
          <cell r="K640" t="str">
            <v/>
          </cell>
          <cell r="L640" t="str">
            <v/>
          </cell>
          <cell r="M640" t="str">
            <v/>
          </cell>
          <cell r="N640" t="str">
            <v/>
          </cell>
          <cell r="O640">
            <v>10</v>
          </cell>
        </row>
        <row r="641">
          <cell r="B641" t="str">
            <v>1.3.1.1.2.1.1</v>
          </cell>
          <cell r="C641" t="str">
            <v xml:space="preserve"> MOBILIZAÇÃO DA EQUIPE NO ESCRITÓRIO SEDE DA CONTRATADA</v>
          </cell>
          <cell r="D641" t="str">
            <v>MECÂNICA</v>
          </cell>
          <cell r="E641">
            <v>3.7499999999999999E-2</v>
          </cell>
          <cell r="F641">
            <v>1</v>
          </cell>
          <cell r="H641">
            <v>0</v>
          </cell>
          <cell r="I641">
            <v>0</v>
          </cell>
          <cell r="K641" t="str">
            <v>DATA BOOK - C-450002 A/B</v>
          </cell>
          <cell r="N641">
            <v>10</v>
          </cell>
        </row>
        <row r="642">
          <cell r="B642" t="str">
            <v>1.3.1.1.2.1.2</v>
          </cell>
          <cell r="C642" t="str">
            <v xml:space="preserve"> MOBILIZAÇÃO DA EQUIPE MÍNIMA LOTADA NA UM-REPAR</v>
          </cell>
          <cell r="D642" t="str">
            <v>MECÂNICA</v>
          </cell>
          <cell r="E642">
            <v>0.71250000000000013</v>
          </cell>
          <cell r="F642">
            <v>1</v>
          </cell>
          <cell r="H642">
            <v>0</v>
          </cell>
          <cell r="I642">
            <v>0</v>
          </cell>
          <cell r="K642" t="str">
            <v>DATA BOOK - Z-450001</v>
          </cell>
          <cell r="N642">
            <v>10</v>
          </cell>
        </row>
        <row r="643">
          <cell r="A643">
            <v>6</v>
          </cell>
          <cell r="B643" t="str">
            <v xml:space="preserve">1.3.1.1.2.2  </v>
          </cell>
          <cell r="C643" t="str">
            <v xml:space="preserve"> PLANEJAMENTO  </v>
          </cell>
          <cell r="D643" t="str">
            <v>MECÂNICA</v>
          </cell>
          <cell r="E643" t="str">
            <v>1.1.2.1.4.4</v>
          </cell>
          <cell r="F643" t="str">
            <v>1.1.2.1.4.4.1</v>
          </cell>
          <cell r="H643">
            <v>0</v>
          </cell>
          <cell r="I643">
            <v>0</v>
          </cell>
          <cell r="J643" t="str">
            <v/>
          </cell>
          <cell r="K643" t="str">
            <v/>
          </cell>
          <cell r="L643" t="str">
            <v/>
          </cell>
          <cell r="M643" t="str">
            <v/>
          </cell>
          <cell r="N643" t="str">
            <v/>
          </cell>
          <cell r="O643">
            <v>40</v>
          </cell>
        </row>
        <row r="644">
          <cell r="B644" t="str">
            <v>1.3.1.1.2.2.1</v>
          </cell>
          <cell r="C644" t="str">
            <v>ORGANIZAÇÃO, RESPONSABILIDADE, AUTORIDADE E RECURSOS</v>
          </cell>
          <cell r="D644" t="str">
            <v>MECÂNICA</v>
          </cell>
          <cell r="E644" t="str">
            <v>1.1.2.1.4.4</v>
          </cell>
          <cell r="F644" t="str">
            <v>1.1.2.1.4.4.1</v>
          </cell>
          <cell r="H644">
            <v>0</v>
          </cell>
          <cell r="I644">
            <v>0</v>
          </cell>
          <cell r="K644" t="str">
            <v>DATA BOOK - V-450016</v>
          </cell>
          <cell r="N644">
            <v>10</v>
          </cell>
        </row>
        <row r="645">
          <cell r="B645" t="str">
            <v>1.3.1.1.2.2.1.1</v>
          </cell>
          <cell r="C645" t="str">
            <v>ORGANOGRAMAS</v>
          </cell>
          <cell r="D645" t="str">
            <v>MECÂNICA</v>
          </cell>
          <cell r="E645">
            <v>0.15</v>
          </cell>
          <cell r="F645">
            <v>1</v>
          </cell>
          <cell r="H645">
            <v>1</v>
          </cell>
          <cell r="I645">
            <v>0</v>
          </cell>
          <cell r="K645" t="str">
            <v>DATA BOOK - V-450017</v>
          </cell>
          <cell r="N645">
            <v>10</v>
          </cell>
        </row>
        <row r="646">
          <cell r="B646" t="str">
            <v>1.3.1.1.2.2.1.2</v>
          </cell>
          <cell r="C646" t="str">
            <v>CURRÍCULOS</v>
          </cell>
          <cell r="D646" t="str">
            <v>MECÂNICA</v>
          </cell>
          <cell r="E646">
            <v>0.15</v>
          </cell>
          <cell r="F646">
            <v>1</v>
          </cell>
          <cell r="H646">
            <v>1</v>
          </cell>
          <cell r="I646">
            <v>0</v>
          </cell>
          <cell r="K646" t="str">
            <v>DATA BOOK - B-450013 A/B</v>
          </cell>
          <cell r="N646">
            <v>10</v>
          </cell>
        </row>
        <row r="647">
          <cell r="B647" t="str">
            <v>1.3.1.1.2.2.2</v>
          </cell>
          <cell r="C647" t="str">
            <v>RECURSOS</v>
          </cell>
          <cell r="D647" t="str">
            <v>INSTRUMENTAÇÃO</v>
          </cell>
          <cell r="E647" t="str">
            <v>1.1.2.1</v>
          </cell>
          <cell r="F647" t="str">
            <v>1.1.2.1.5</v>
          </cell>
          <cell r="G647" t="str">
            <v>1.1.2.1.5</v>
          </cell>
          <cell r="H647">
            <v>0</v>
          </cell>
          <cell r="I647">
            <v>0</v>
          </cell>
          <cell r="K647" t="str">
            <v>INTRUMENTAÇÃO</v>
          </cell>
        </row>
        <row r="648">
          <cell r="B648" t="str">
            <v>1.3.1.1.2.2.2.1</v>
          </cell>
          <cell r="C648" t="str">
            <v>HISTOGRAMA DE MÃO DE OBRA</v>
          </cell>
          <cell r="D648" t="str">
            <v>INSTRUMENTAÇÃO</v>
          </cell>
          <cell r="E648">
            <v>0.3</v>
          </cell>
          <cell r="F648">
            <v>1</v>
          </cell>
          <cell r="G648" t="str">
            <v>1.1.2.1.5.1</v>
          </cell>
          <cell r="H648">
            <v>0</v>
          </cell>
          <cell r="I648">
            <v>0</v>
          </cell>
          <cell r="K648" t="str">
            <v>ESTUDOS PRELIMINARES DA ARQUITETURA DA INSTRUMENTAÇÃO E CONTROLE, DEFINIÇÃO DAS ROTAS DE CABOS EM GERAL, CONTROLE, CONSOLES, ANALISADORES E OUTROS SISTEMAS</v>
          </cell>
        </row>
        <row r="649">
          <cell r="B649" t="str">
            <v>1.3.1.1.2.2.3</v>
          </cell>
          <cell r="C649" t="str">
            <v>PROCEDIMENTO DE PLANEJAMENTO DE PROJETO</v>
          </cell>
          <cell r="D649" t="str">
            <v>INSTRUMENTAÇÃO</v>
          </cell>
          <cell r="E649" t="str">
            <v>1.1.2.1.5.1</v>
          </cell>
          <cell r="F649" t="str">
            <v>1.1.2.1.5.1.1</v>
          </cell>
          <cell r="H649">
            <v>0</v>
          </cell>
          <cell r="I649">
            <v>0</v>
          </cell>
          <cell r="K649" t="str">
            <v>ARQUITETURA DE AUTOMAÇÃO - U-4500 E OFF-SITES</v>
          </cell>
          <cell r="L649" t="str">
            <v>A1</v>
          </cell>
          <cell r="M649">
            <v>1</v>
          </cell>
          <cell r="N649">
            <v>40</v>
          </cell>
          <cell r="O649">
            <v>30</v>
          </cell>
        </row>
        <row r="650">
          <cell r="B650" t="str">
            <v>1.3.1.1.2.2.3.1</v>
          </cell>
          <cell r="C650" t="str">
            <v>EAP DETALHADA</v>
          </cell>
          <cell r="D650" t="str">
            <v>INSTRUMENTAÇÃO</v>
          </cell>
          <cell r="E650">
            <v>0.26999999999999996</v>
          </cell>
          <cell r="F650">
            <v>1</v>
          </cell>
          <cell r="H650">
            <v>0</v>
          </cell>
          <cell r="I650">
            <v>0</v>
          </cell>
        </row>
        <row r="651">
          <cell r="B651" t="str">
            <v>1.3.1.1.2.2.3.2</v>
          </cell>
          <cell r="C651" t="str">
            <v>LISTA DE DOCUMENTOS DA U-2316 - UHDS</v>
          </cell>
          <cell r="D651" t="str">
            <v>INSTRUMENTAÇÃO</v>
          </cell>
          <cell r="E651">
            <v>0.36</v>
          </cell>
          <cell r="F651">
            <v>1</v>
          </cell>
          <cell r="H651">
            <v>0</v>
          </cell>
          <cell r="I651">
            <v>0</v>
          </cell>
          <cell r="K651" t="str">
            <v>LAY OUT PAINEL DE REARRANJO DO SDCD</v>
          </cell>
          <cell r="L651" t="str">
            <v>A3</v>
          </cell>
          <cell r="M651">
            <v>6</v>
          </cell>
          <cell r="N651">
            <v>5</v>
          </cell>
          <cell r="O651">
            <v>45</v>
          </cell>
        </row>
        <row r="652">
          <cell r="B652" t="str">
            <v>1.3.1.1.2.2.3.3</v>
          </cell>
          <cell r="C652" t="str">
            <v>CRONOGRAMA DE EXECUÇÃO FÍSICA DETALHADO</v>
          </cell>
          <cell r="D652" t="str">
            <v>INSTRUMENTAÇÃO</v>
          </cell>
          <cell r="E652">
            <v>0.36</v>
          </cell>
          <cell r="F652">
            <v>1</v>
          </cell>
          <cell r="H652">
            <v>0</v>
          </cell>
          <cell r="I652">
            <v>0</v>
          </cell>
          <cell r="K652" t="str">
            <v>LAY OUT PAINEL DE REARRANJO DO PES</v>
          </cell>
          <cell r="L652" t="str">
            <v>A3</v>
          </cell>
          <cell r="M652">
            <v>6</v>
          </cell>
          <cell r="N652">
            <v>5</v>
          </cell>
          <cell r="O652">
            <v>45</v>
          </cell>
        </row>
        <row r="653">
          <cell r="B653" t="str">
            <v>1.3.1.1.2.2.3.4</v>
          </cell>
          <cell r="C653" t="str">
            <v>CURVA DE EXECUÇÃO FÍSICA</v>
          </cell>
          <cell r="D653" t="str">
            <v>INSTRUMENTAÇÃO</v>
          </cell>
          <cell r="E653">
            <v>0.18</v>
          </cell>
          <cell r="F653">
            <v>1</v>
          </cell>
          <cell r="G653" t="str">
            <v>1.1.2.1.5.2</v>
          </cell>
          <cell r="H653">
            <v>0</v>
          </cell>
          <cell r="I653">
            <v>0</v>
          </cell>
          <cell r="K653" t="str">
            <v>MEMÓRIAS DE CÁLCULO</v>
          </cell>
        </row>
        <row r="654">
          <cell r="B654" t="str">
            <v>1.3.1.1.2.2.3.5</v>
          </cell>
          <cell r="C654" t="str">
            <v>CRONOGRAMA DE EXECUÇÃO FÍSICA-FINANCEIRO DETALHADO</v>
          </cell>
          <cell r="D654" t="str">
            <v>INSTRUMENTAÇÃO</v>
          </cell>
          <cell r="E654">
            <v>0.18</v>
          </cell>
          <cell r="F654">
            <v>1</v>
          </cell>
          <cell r="H654">
            <v>0</v>
          </cell>
          <cell r="I654">
            <v>0</v>
          </cell>
          <cell r="K654" t="str">
            <v>MEMÓRIA DE CÁLCULO - PLACAS DE ORIFÍCIO</v>
          </cell>
          <cell r="L654" t="str">
            <v>A4</v>
          </cell>
          <cell r="N654">
            <v>80</v>
          </cell>
        </row>
        <row r="655">
          <cell r="B655" t="str">
            <v>1.3.1.1.2.2.3.6</v>
          </cell>
          <cell r="C655" t="str">
            <v>CURVA DE EXECUÇÃO FÍSICA-FINANCEIRA</v>
          </cell>
          <cell r="D655" t="str">
            <v>INSTRUMENTAÇÃO</v>
          </cell>
          <cell r="E655">
            <v>0.18</v>
          </cell>
          <cell r="F655">
            <v>1</v>
          </cell>
          <cell r="H655">
            <v>0</v>
          </cell>
          <cell r="I655">
            <v>0</v>
          </cell>
          <cell r="K655" t="str">
            <v>MEMÓRIA DE CÁLCULO - VÁLVULAS DE CONTROLE</v>
          </cell>
          <cell r="L655" t="str">
            <v>A4</v>
          </cell>
          <cell r="N655">
            <v>120</v>
          </cell>
        </row>
        <row r="656">
          <cell r="B656" t="str">
            <v>1.3.1.1.2.2.3.7</v>
          </cell>
          <cell r="C656" t="str">
            <v>PROCEDIMENTO DE MEDIÇÃO DE SERVIÇOS</v>
          </cell>
          <cell r="D656" t="str">
            <v>INSTRUMENTAÇÃO</v>
          </cell>
          <cell r="E656">
            <v>0.26999999999999996</v>
          </cell>
          <cell r="F656">
            <v>1</v>
          </cell>
          <cell r="H656">
            <v>1</v>
          </cell>
          <cell r="I656">
            <v>0</v>
          </cell>
          <cell r="K656" t="str">
            <v>MEMÓRIA DE CÁLCULO - VÁLVULAS DE SEGURANÇA E ALÍVIO</v>
          </cell>
          <cell r="L656" t="str">
            <v>A4</v>
          </cell>
          <cell r="N656">
            <v>100</v>
          </cell>
        </row>
        <row r="657">
          <cell r="B657" t="str">
            <v>1.3.1.1.2.2.4</v>
          </cell>
          <cell r="C657" t="str">
            <v>PROCEDIMENTOS DE QSMS</v>
          </cell>
          <cell r="D657" t="str">
            <v>INSTRUMENTAÇÃO</v>
          </cell>
          <cell r="E657" t="str">
            <v>1.1.2.1.5.2</v>
          </cell>
          <cell r="F657" t="str">
            <v>1.1.2.1.5.2.1</v>
          </cell>
          <cell r="H657">
            <v>0</v>
          </cell>
          <cell r="I657">
            <v>0</v>
          </cell>
          <cell r="K657" t="str">
            <v>MEMÓRIA DE CÁLCULO - CONSUMO DE AR</v>
          </cell>
          <cell r="L657" t="str">
            <v>A4</v>
          </cell>
          <cell r="N657">
            <v>60</v>
          </cell>
        </row>
        <row r="658">
          <cell r="B658" t="str">
            <v>1.3.1.1.2.2.4.1</v>
          </cell>
          <cell r="C658" t="str">
            <v>MANUAL DA QUALIDADE DE PROJETO DE PRÉ-DETALHAMENTO</v>
          </cell>
          <cell r="D658" t="str">
            <v>INSTRUMENTAÇÃO</v>
          </cell>
          <cell r="E658">
            <v>0.41999999999999987</v>
          </cell>
          <cell r="F658">
            <v>1</v>
          </cell>
          <cell r="H658">
            <v>1</v>
          </cell>
          <cell r="I658">
            <v>0</v>
          </cell>
          <cell r="K658" t="str">
            <v>MEMÓRIA DE CÁLCULO - POÇOS TERMOMÉTRICOS</v>
          </cell>
          <cell r="L658" t="str">
            <v>A4</v>
          </cell>
          <cell r="N658">
            <v>80</v>
          </cell>
        </row>
        <row r="659">
          <cell r="B659" t="str">
            <v>1.3.1.1.2.2.4.2</v>
          </cell>
          <cell r="C659" t="str">
            <v>PLANO DA QUALIDADE</v>
          </cell>
          <cell r="D659" t="str">
            <v>INSTRUMENTAÇÃO</v>
          </cell>
          <cell r="E659">
            <v>0.18</v>
          </cell>
          <cell r="F659">
            <v>1</v>
          </cell>
          <cell r="H659">
            <v>1</v>
          </cell>
          <cell r="I659">
            <v>0</v>
          </cell>
          <cell r="K659" t="str">
            <v>MEMÓRIA DE CÁLCULO - VÁLVULAS DE ALÍVIO PRESSÃO E VÁCUO</v>
          </cell>
          <cell r="L659" t="str">
            <v>A4</v>
          </cell>
          <cell r="N659">
            <v>25</v>
          </cell>
        </row>
        <row r="660">
          <cell r="A660">
            <v>6</v>
          </cell>
          <cell r="B660" t="str">
            <v xml:space="preserve"> 1.3.1.1.2.3  </v>
          </cell>
          <cell r="C660" t="str">
            <v xml:space="preserve"> MANUTENÇÃO DAS EQUIPES  </v>
          </cell>
          <cell r="D660" t="str">
            <v>INSTRUMENTAÇÃO</v>
          </cell>
          <cell r="E660" t="str">
            <v>1.1.2.1.5.2</v>
          </cell>
          <cell r="F660" t="str">
            <v>1.1.2.1.5.2.1</v>
          </cell>
          <cell r="H660">
            <v>0</v>
          </cell>
          <cell r="I660">
            <v>0</v>
          </cell>
          <cell r="J660" t="str">
            <v/>
          </cell>
          <cell r="K660" t="str">
            <v/>
          </cell>
          <cell r="L660" t="str">
            <v/>
          </cell>
          <cell r="M660" t="str">
            <v/>
          </cell>
          <cell r="N660" t="str">
            <v/>
          </cell>
          <cell r="O660">
            <v>50</v>
          </cell>
        </row>
        <row r="661">
          <cell r="B661" t="str">
            <v xml:space="preserve"> 1.3.1.1.2.3.1</v>
          </cell>
          <cell r="C661" t="str">
            <v>MANUTENÇÃO DA EQUIPE NO ESCRITÓRIO SEDE DA CONTRATADA</v>
          </cell>
          <cell r="D661" t="str">
            <v>INSTRUMENTAÇÃO</v>
          </cell>
          <cell r="E661">
            <v>0</v>
          </cell>
          <cell r="F661">
            <v>1</v>
          </cell>
          <cell r="H661">
            <v>0</v>
          </cell>
          <cell r="I661">
            <v>0</v>
          </cell>
          <cell r="K661" t="str">
            <v>MEMÓRIA DE CÁLCULO - ESCALONAMENTO DOS SEGMENTOS FOUNDATION FIELDBUS</v>
          </cell>
          <cell r="L661" t="str">
            <v>A4</v>
          </cell>
          <cell r="N661">
            <v>150</v>
          </cell>
        </row>
        <row r="662">
          <cell r="B662" t="str">
            <v xml:space="preserve"> 1.3.1.1.2.3.2</v>
          </cell>
          <cell r="C662" t="str">
            <v>MANUTENÇÃO DA EQUIPE MÍNIMA LOTADA NA UM-REPAR</v>
          </cell>
          <cell r="D662" t="str">
            <v>INSTRUMENTAÇÃO</v>
          </cell>
          <cell r="E662">
            <v>0</v>
          </cell>
          <cell r="F662">
            <v>1</v>
          </cell>
          <cell r="G662" t="str">
            <v>1.1.2.1.5.3</v>
          </cell>
          <cell r="H662">
            <v>0</v>
          </cell>
          <cell r="I662">
            <v>0</v>
          </cell>
          <cell r="K662" t="str">
            <v>PLANTAS DE LOCAÇÃO DE INSTRUMENTOS</v>
          </cell>
        </row>
        <row r="663">
          <cell r="A663">
            <v>5</v>
          </cell>
          <cell r="B663" t="str">
            <v xml:space="preserve"> 1.3.1.1.3  </v>
          </cell>
          <cell r="C663" t="str">
            <v xml:space="preserve"> DESMOBILIZAÇÃO  </v>
          </cell>
          <cell r="D663" t="str">
            <v>INSTRUMENTAÇÃO</v>
          </cell>
          <cell r="E663">
            <v>2.0000000000000004</v>
          </cell>
          <cell r="F663">
            <v>1</v>
          </cell>
          <cell r="H663">
            <v>0</v>
          </cell>
          <cell r="I663">
            <v>0</v>
          </cell>
          <cell r="J663" t="str">
            <v/>
          </cell>
          <cell r="K663" t="str">
            <v/>
          </cell>
          <cell r="L663" t="str">
            <v/>
          </cell>
          <cell r="M663" t="str">
            <v/>
          </cell>
          <cell r="N663">
            <v>20</v>
          </cell>
          <cell r="O663" t="str">
            <v/>
          </cell>
        </row>
        <row r="664">
          <cell r="A664">
            <v>4</v>
          </cell>
          <cell r="B664" t="str">
            <v xml:space="preserve"> 1.3.1.2  </v>
          </cell>
          <cell r="C664" t="str">
            <v xml:space="preserve"> INFRA-ESTRUTURA  </v>
          </cell>
          <cell r="D664" t="str">
            <v>INSTRUMENTAÇÃO</v>
          </cell>
          <cell r="E664" t="str">
            <v>1.1.2.1.5.3</v>
          </cell>
          <cell r="F664" t="str">
            <v>1.1.2.1.5.3.1</v>
          </cell>
          <cell r="H664">
            <v>0</v>
          </cell>
          <cell r="I664">
            <v>0</v>
          </cell>
          <cell r="J664" t="str">
            <v/>
          </cell>
          <cell r="K664" t="str">
            <v/>
          </cell>
          <cell r="L664" t="str">
            <v/>
          </cell>
          <cell r="M664">
            <v>8</v>
          </cell>
          <cell r="N664" t="str">
            <v/>
          </cell>
          <cell r="O664" t="str">
            <v/>
          </cell>
        </row>
        <row r="665">
          <cell r="A665">
            <v>5</v>
          </cell>
          <cell r="B665" t="str">
            <v xml:space="preserve"> 1.3.1.2.1  </v>
          </cell>
          <cell r="C665" t="str">
            <v xml:space="preserve"> ESCRITÓRIO DA CONTRATADA NA UN-REPAR  </v>
          </cell>
          <cell r="D665" t="str">
            <v>INSTRUMENTAÇÃO</v>
          </cell>
          <cell r="E665" t="str">
            <v>1.1.2.1.5.3</v>
          </cell>
          <cell r="F665" t="str">
            <v>1.1.2.1.5.3.1</v>
          </cell>
          <cell r="H665">
            <v>0</v>
          </cell>
          <cell r="I665">
            <v>0</v>
          </cell>
          <cell r="J665" t="str">
            <v/>
          </cell>
          <cell r="K665" t="str">
            <v/>
          </cell>
          <cell r="L665" t="str">
            <v/>
          </cell>
          <cell r="M665" t="str">
            <v/>
          </cell>
          <cell r="N665">
            <v>100</v>
          </cell>
          <cell r="O665" t="str">
            <v/>
          </cell>
        </row>
        <row r="666">
          <cell r="B666" t="str">
            <v xml:space="preserve"> 1.3.1.2.1.1</v>
          </cell>
          <cell r="C666" t="str">
            <v xml:space="preserve">IMPLANTAÇÃO DO ESCRITÓRIO DA CONTRATADA NA UN-REPAR  </v>
          </cell>
          <cell r="D666" t="str">
            <v>INSTRUMENTAÇÃO</v>
          </cell>
          <cell r="E666">
            <v>0</v>
          </cell>
          <cell r="F666">
            <v>1</v>
          </cell>
          <cell r="H666">
            <v>0</v>
          </cell>
          <cell r="I666">
            <v>0</v>
          </cell>
          <cell r="K666" t="str">
            <v>PLANTA DE LOCAÇÃO DE INSTRUMENTOS E ENCAMINHAMENTO DE SINAIS ELÉTRICOS</v>
          </cell>
          <cell r="L666" t="str">
            <v>A0</v>
          </cell>
          <cell r="N666">
            <v>10</v>
          </cell>
          <cell r="O666">
            <v>10</v>
          </cell>
        </row>
        <row r="667">
          <cell r="B667" t="str">
            <v xml:space="preserve"> 1.3.1.2.1.2</v>
          </cell>
          <cell r="C667" t="str">
            <v xml:space="preserve">MANUTENÇÃO ESCRITÓRIO DA CONTRATADA NA UN-REPAR  </v>
          </cell>
          <cell r="D667" t="str">
            <v>INSTRUMENTAÇÃO</v>
          </cell>
          <cell r="E667">
            <v>0</v>
          </cell>
          <cell r="F667">
            <v>1</v>
          </cell>
          <cell r="H667">
            <v>0</v>
          </cell>
          <cell r="I667">
            <v>0</v>
          </cell>
          <cell r="K667" t="str">
            <v>PLANTA DE LOCAÇÃO DE INSTRUMENTOS E ENCAMINHAMENTO DE SINAIS ELÉTRICOS</v>
          </cell>
          <cell r="L667" t="str">
            <v>A0</v>
          </cell>
          <cell r="N667">
            <v>10</v>
          </cell>
          <cell r="O667">
            <v>90</v>
          </cell>
        </row>
        <row r="668">
          <cell r="A668">
            <v>4</v>
          </cell>
          <cell r="B668" t="str">
            <v xml:space="preserve"> 1.3.1.3  </v>
          </cell>
          <cell r="C668" t="str">
            <v xml:space="preserve"> PROJETOS CIVIS E ELETRONICOS  </v>
          </cell>
          <cell r="D668" t="str">
            <v>INSTRUMENTAÇÃO</v>
          </cell>
          <cell r="E668" t="str">
            <v>1.1.2.1.5.3</v>
          </cell>
          <cell r="F668" t="str">
            <v>1.1.2.1.5.3.1</v>
          </cell>
          <cell r="H668">
            <v>0</v>
          </cell>
          <cell r="I668">
            <v>0</v>
          </cell>
          <cell r="J668" t="str">
            <v/>
          </cell>
          <cell r="K668" t="str">
            <v/>
          </cell>
          <cell r="L668" t="str">
            <v/>
          </cell>
          <cell r="M668">
            <v>82</v>
          </cell>
          <cell r="N668" t="str">
            <v/>
          </cell>
          <cell r="O668" t="str">
            <v/>
          </cell>
        </row>
        <row r="669">
          <cell r="A669">
            <v>5</v>
          </cell>
          <cell r="B669" t="str">
            <v xml:space="preserve"> 1.3.1.3.1  </v>
          </cell>
          <cell r="C669" t="str">
            <v xml:space="preserve"> CIVIL  </v>
          </cell>
          <cell r="D669" t="str">
            <v>INSTRUMENTAÇÃO</v>
          </cell>
          <cell r="E669" t="str">
            <v>1.1.2.1.5.3</v>
          </cell>
          <cell r="F669" t="str">
            <v>1.1.2.1.5.3.1</v>
          </cell>
          <cell r="H669">
            <v>0</v>
          </cell>
          <cell r="I669">
            <v>0</v>
          </cell>
          <cell r="J669" t="str">
            <v/>
          </cell>
          <cell r="K669" t="str">
            <v/>
          </cell>
          <cell r="L669" t="str">
            <v/>
          </cell>
          <cell r="M669" t="str">
            <v/>
          </cell>
          <cell r="N669">
            <v>15</v>
          </cell>
          <cell r="O669" t="str">
            <v/>
          </cell>
        </row>
        <row r="670">
          <cell r="A670">
            <v>6</v>
          </cell>
          <cell r="B670" t="str">
            <v xml:space="preserve"> 1.3.1.3.1.1  </v>
          </cell>
          <cell r="C670" t="str">
            <v xml:space="preserve"> ESTRUTURA  </v>
          </cell>
          <cell r="D670" t="str">
            <v>INSTRUMENTAÇÃO</v>
          </cell>
          <cell r="E670" t="str">
            <v>1.1.2.1.5.3</v>
          </cell>
          <cell r="F670" t="str">
            <v>1.1.2.1.5.3.1</v>
          </cell>
          <cell r="H670">
            <v>0</v>
          </cell>
          <cell r="I670">
            <v>0</v>
          </cell>
          <cell r="J670" t="str">
            <v/>
          </cell>
          <cell r="K670" t="str">
            <v/>
          </cell>
          <cell r="L670" t="str">
            <v/>
          </cell>
          <cell r="M670" t="str">
            <v/>
          </cell>
          <cell r="N670" t="str">
            <v/>
          </cell>
          <cell r="O670">
            <v>40</v>
          </cell>
        </row>
        <row r="671">
          <cell r="A671">
            <v>6</v>
          </cell>
          <cell r="B671" t="str">
            <v xml:space="preserve"> 1.3.1.3.1.2  </v>
          </cell>
          <cell r="C671" t="str">
            <v xml:space="preserve"> ARQUITETONICO  </v>
          </cell>
          <cell r="D671" t="str">
            <v>INSTRUMENTAÇÃO</v>
          </cell>
          <cell r="E671" t="str">
            <v>1.1.2.1.5.3</v>
          </cell>
          <cell r="F671" t="str">
            <v>1.1.2.1.5.3.1</v>
          </cell>
          <cell r="H671">
            <v>0</v>
          </cell>
          <cell r="I671">
            <v>0</v>
          </cell>
          <cell r="J671" t="str">
            <v/>
          </cell>
          <cell r="K671" t="str">
            <v/>
          </cell>
          <cell r="L671" t="str">
            <v/>
          </cell>
          <cell r="M671" t="str">
            <v/>
          </cell>
          <cell r="N671" t="str">
            <v/>
          </cell>
          <cell r="O671">
            <v>30</v>
          </cell>
        </row>
        <row r="672">
          <cell r="A672">
            <v>6</v>
          </cell>
          <cell r="B672" t="str">
            <v xml:space="preserve"> 1.3.1.3.1.3  </v>
          </cell>
          <cell r="C672" t="str">
            <v xml:space="preserve"> UNDERGROUD  </v>
          </cell>
          <cell r="D672" t="str">
            <v>INSTRUMENTAÇÃO</v>
          </cell>
          <cell r="E672" t="str">
            <v>1.1.2.1.5.3</v>
          </cell>
          <cell r="F672" t="str">
            <v>1.1.2.1.5.3.1</v>
          </cell>
          <cell r="H672">
            <v>0</v>
          </cell>
          <cell r="I672">
            <v>0</v>
          </cell>
          <cell r="J672" t="str">
            <v/>
          </cell>
          <cell r="K672" t="str">
            <v/>
          </cell>
          <cell r="L672" t="str">
            <v/>
          </cell>
          <cell r="M672" t="str">
            <v/>
          </cell>
          <cell r="N672" t="str">
            <v/>
          </cell>
          <cell r="O672">
            <v>30</v>
          </cell>
        </row>
        <row r="673">
          <cell r="A673">
            <v>5</v>
          </cell>
          <cell r="B673" t="str">
            <v xml:space="preserve"> 1.3.1.3.2  </v>
          </cell>
          <cell r="C673" t="str">
            <v xml:space="preserve"> ELETROMECÂNICOS  </v>
          </cell>
          <cell r="D673" t="str">
            <v>INSTRUMENTAÇÃO</v>
          </cell>
          <cell r="E673" t="str">
            <v>1.1.2.1.5.3</v>
          </cell>
          <cell r="F673" t="str">
            <v>1.1.2.1.5.3.1</v>
          </cell>
          <cell r="H673">
            <v>0</v>
          </cell>
          <cell r="I673">
            <v>0</v>
          </cell>
          <cell r="J673" t="str">
            <v/>
          </cell>
          <cell r="K673" t="str">
            <v/>
          </cell>
          <cell r="L673" t="str">
            <v/>
          </cell>
          <cell r="M673" t="str">
            <v/>
          </cell>
          <cell r="N673">
            <v>78</v>
          </cell>
          <cell r="O673" t="str">
            <v/>
          </cell>
        </row>
        <row r="674">
          <cell r="A674">
            <v>6</v>
          </cell>
          <cell r="B674" t="str">
            <v xml:space="preserve"> 1.3.1.3.2.1  </v>
          </cell>
          <cell r="C674" t="str">
            <v xml:space="preserve"> PROCESSO  </v>
          </cell>
          <cell r="D674" t="str">
            <v>INSTRUMENTAÇÃO</v>
          </cell>
          <cell r="E674" t="str">
            <v>1.1.2.1.5.3</v>
          </cell>
          <cell r="F674" t="str">
            <v>1.1.2.1.5.3.1</v>
          </cell>
          <cell r="H674">
            <v>0</v>
          </cell>
          <cell r="I674">
            <v>0</v>
          </cell>
          <cell r="J674" t="str">
            <v/>
          </cell>
          <cell r="K674" t="str">
            <v/>
          </cell>
          <cell r="L674" t="str">
            <v/>
          </cell>
          <cell r="M674" t="str">
            <v/>
          </cell>
          <cell r="N674" t="str">
            <v/>
          </cell>
          <cell r="O674">
            <v>25</v>
          </cell>
        </row>
        <row r="675">
          <cell r="A675">
            <v>6</v>
          </cell>
          <cell r="B675" t="str">
            <v xml:space="preserve"> 1.3.1.3.2.2  </v>
          </cell>
          <cell r="C675" t="str">
            <v xml:space="preserve"> EQUIPAMENTOS  </v>
          </cell>
          <cell r="D675" t="str">
            <v>INSTRUMENTAÇÃO</v>
          </cell>
          <cell r="E675" t="str">
            <v>1.1.2.1.5.3</v>
          </cell>
          <cell r="F675" t="str">
            <v>1.1.2.1.5.3.1</v>
          </cell>
          <cell r="H675">
            <v>0</v>
          </cell>
          <cell r="I675">
            <v>0</v>
          </cell>
          <cell r="J675" t="str">
            <v/>
          </cell>
          <cell r="K675" t="str">
            <v/>
          </cell>
          <cell r="L675" t="str">
            <v/>
          </cell>
          <cell r="M675" t="str">
            <v/>
          </cell>
          <cell r="N675" t="str">
            <v/>
          </cell>
          <cell r="O675">
            <v>15</v>
          </cell>
        </row>
        <row r="676">
          <cell r="A676">
            <v>6</v>
          </cell>
          <cell r="B676" t="str">
            <v xml:space="preserve"> 1.3.1.3.2.3  </v>
          </cell>
          <cell r="C676" t="str">
            <v xml:space="preserve"> TUBULAÇÃO  </v>
          </cell>
          <cell r="D676" t="str">
            <v>INSTRUMENTAÇÃO</v>
          </cell>
          <cell r="E676" t="str">
            <v>1.1.2.1.5.3</v>
          </cell>
          <cell r="F676" t="str">
            <v>1.1.2.1.5.3.1</v>
          </cell>
          <cell r="H676">
            <v>0</v>
          </cell>
          <cell r="I676">
            <v>0</v>
          </cell>
          <cell r="J676" t="str">
            <v/>
          </cell>
          <cell r="K676" t="str">
            <v/>
          </cell>
          <cell r="L676" t="str">
            <v/>
          </cell>
          <cell r="M676" t="str">
            <v/>
          </cell>
          <cell r="N676" t="str">
            <v/>
          </cell>
          <cell r="O676">
            <v>30</v>
          </cell>
        </row>
        <row r="677">
          <cell r="A677">
            <v>6</v>
          </cell>
          <cell r="B677" t="str">
            <v xml:space="preserve"> 1.3.1.3.2.4  </v>
          </cell>
          <cell r="C677" t="str">
            <v xml:space="preserve"> ELÉTRICA  </v>
          </cell>
          <cell r="D677" t="str">
            <v>INSTRUMENTAÇÃO</v>
          </cell>
          <cell r="E677" t="str">
            <v>1.1.2.1.5.3</v>
          </cell>
          <cell r="F677" t="str">
            <v>1.1.2.1.5.3.1</v>
          </cell>
          <cell r="H677">
            <v>0</v>
          </cell>
          <cell r="I677">
            <v>0</v>
          </cell>
          <cell r="J677" t="str">
            <v/>
          </cell>
          <cell r="K677" t="str">
            <v/>
          </cell>
          <cell r="L677" t="str">
            <v/>
          </cell>
          <cell r="M677" t="str">
            <v/>
          </cell>
          <cell r="N677" t="str">
            <v/>
          </cell>
          <cell r="O677">
            <v>10</v>
          </cell>
        </row>
        <row r="678">
          <cell r="A678">
            <v>6</v>
          </cell>
          <cell r="B678" t="str">
            <v xml:space="preserve"> 1.3.1.3.2.5  </v>
          </cell>
          <cell r="C678" t="str">
            <v xml:space="preserve"> INSTRUMENTAÇÃO  </v>
          </cell>
          <cell r="D678" t="str">
            <v>INSTRUMENTAÇÃO</v>
          </cell>
          <cell r="E678" t="str">
            <v>1.1.2.1.5.3</v>
          </cell>
          <cell r="F678" t="str">
            <v>1.1.2.1.5.3.1</v>
          </cell>
          <cell r="H678">
            <v>0</v>
          </cell>
          <cell r="I678">
            <v>0</v>
          </cell>
          <cell r="J678" t="str">
            <v/>
          </cell>
          <cell r="K678" t="str">
            <v/>
          </cell>
          <cell r="L678" t="str">
            <v/>
          </cell>
          <cell r="M678" t="str">
            <v/>
          </cell>
          <cell r="N678" t="str">
            <v/>
          </cell>
          <cell r="O678">
            <v>20</v>
          </cell>
        </row>
        <row r="679">
          <cell r="A679">
            <v>5</v>
          </cell>
          <cell r="B679" t="str">
            <v xml:space="preserve"> 1.3.1.3.3  </v>
          </cell>
          <cell r="C679" t="str">
            <v xml:space="preserve"> LIVRO DE PROJETO DE PRÉ DETALHAMENTO  </v>
          </cell>
          <cell r="D679" t="str">
            <v>INSTRUMENTAÇÃO</v>
          </cell>
          <cell r="E679" t="str">
            <v>1.1.2.1.5</v>
          </cell>
          <cell r="F679" t="str">
            <v>1.1.2.1.5.4</v>
          </cell>
          <cell r="G679" t="str">
            <v>1.1.2.1.5.4</v>
          </cell>
          <cell r="H679">
            <v>0</v>
          </cell>
          <cell r="I679">
            <v>0</v>
          </cell>
          <cell r="J679" t="str">
            <v/>
          </cell>
          <cell r="K679" t="str">
            <v/>
          </cell>
          <cell r="L679" t="str">
            <v/>
          </cell>
          <cell r="M679" t="str">
            <v/>
          </cell>
          <cell r="N679">
            <v>2</v>
          </cell>
          <cell r="O679" t="str">
            <v/>
          </cell>
        </row>
        <row r="680">
          <cell r="A680">
            <v>5</v>
          </cell>
          <cell r="B680" t="str">
            <v xml:space="preserve"> 1.3.1.3.4  </v>
          </cell>
          <cell r="C680" t="str">
            <v xml:space="preserve"> MAQUETE ELETRONICA  </v>
          </cell>
          <cell r="D680" t="str">
            <v>INSTRUMENTAÇÃO</v>
          </cell>
          <cell r="E680" t="str">
            <v>1.1.2.1.5.4</v>
          </cell>
          <cell r="F680" t="str">
            <v>1.1.2.1.5.4.1</v>
          </cell>
          <cell r="H680">
            <v>0</v>
          </cell>
          <cell r="I680">
            <v>0</v>
          </cell>
          <cell r="J680" t="str">
            <v/>
          </cell>
          <cell r="K680" t="str">
            <v/>
          </cell>
          <cell r="L680" t="str">
            <v/>
          </cell>
          <cell r="M680" t="str">
            <v/>
          </cell>
          <cell r="N680">
            <v>5</v>
          </cell>
          <cell r="O680" t="str">
            <v/>
          </cell>
        </row>
        <row r="681">
          <cell r="C681" t="str">
            <v xml:space="preserve">SUB-TOTAL - UNIDADE 2313 HDT DE INSTÁVEIS  </v>
          </cell>
          <cell r="D681" t="str">
            <v>INSTRUMENTAÇÃO</v>
          </cell>
          <cell r="E681" t="str">
            <v>1.1.2.1.5.4</v>
          </cell>
          <cell r="F681" t="str">
            <v>1.1.2.1.5.4.1</v>
          </cell>
          <cell r="H681" t="str">
            <v>LI-5230.00-2316-860-QGI-002</v>
          </cell>
          <cell r="I681" t="str">
            <v>LI-2316-I.12-006</v>
          </cell>
          <cell r="K681" t="str">
            <v>LISTA DE DADOS PARA CONFIGURAÇÃO DOS INSTRUMENTOS FOUNDATION FIELDBUS</v>
          </cell>
          <cell r="L681" t="str">
            <v>A4</v>
          </cell>
          <cell r="N681">
            <v>150</v>
          </cell>
        </row>
        <row r="682">
          <cell r="C682">
            <v>2316</v>
          </cell>
          <cell r="D682" t="str">
            <v>INSTRUMENTAÇÃO</v>
          </cell>
          <cell r="E682" t="str">
            <v>1.1.2.1.5.4</v>
          </cell>
          <cell r="F682" t="str">
            <v>1.1.2.1.5.4.1</v>
          </cell>
          <cell r="H682" t="str">
            <v>LI-5230.00-2316-860-QGI-003</v>
          </cell>
          <cell r="I682" t="str">
            <v>LI-2316-I.12-007</v>
          </cell>
          <cell r="K682" t="str">
            <v>LISTA DE CARGAS ELÉTRICAS PARA INSTRUMENTAÇÃO</v>
          </cell>
          <cell r="L682" t="str">
            <v>A4</v>
          </cell>
          <cell r="N682">
            <v>120</v>
          </cell>
        </row>
        <row r="683">
          <cell r="A683">
            <v>3</v>
          </cell>
          <cell r="B683" t="str">
            <v>1.3.2</v>
          </cell>
          <cell r="C683" t="str">
            <v xml:space="preserve">UNIDADE 2200 MEROX  </v>
          </cell>
          <cell r="D683" t="str">
            <v>INSTRUMENTAÇÃO</v>
          </cell>
          <cell r="E683" t="str">
            <v>1.1.2.1.5</v>
          </cell>
          <cell r="F683" t="str">
            <v>1.1.2.1.5.5</v>
          </cell>
          <cell r="G683" t="str">
            <v>1.1.2.1.5.5</v>
          </cell>
          <cell r="H683">
            <v>0</v>
          </cell>
          <cell r="I683">
            <v>0</v>
          </cell>
          <cell r="J683" t="str">
            <v/>
          </cell>
          <cell r="K683" t="str">
            <v/>
          </cell>
          <cell r="L683">
            <v>35</v>
          </cell>
          <cell r="M683" t="str">
            <v/>
          </cell>
          <cell r="N683" t="str">
            <v/>
          </cell>
          <cell r="O683" t="str">
            <v/>
          </cell>
        </row>
        <row r="684">
          <cell r="A684">
            <v>4</v>
          </cell>
          <cell r="B684" t="str">
            <v xml:space="preserve"> 1.3.2.1  </v>
          </cell>
          <cell r="C684" t="str">
            <v xml:space="preserve"> MOBILIZAÇÃO  </v>
          </cell>
          <cell r="D684" t="str">
            <v>INSTRUMENTAÇÃO</v>
          </cell>
          <cell r="E684" t="str">
            <v>1.1.2.1.5.5</v>
          </cell>
          <cell r="F684" t="str">
            <v>1.1.2.1.5.5.1</v>
          </cell>
          <cell r="H684">
            <v>0</v>
          </cell>
          <cell r="I684">
            <v>0</v>
          </cell>
          <cell r="J684" t="str">
            <v/>
          </cell>
          <cell r="K684" t="str">
            <v/>
          </cell>
          <cell r="L684" t="str">
            <v/>
          </cell>
          <cell r="M684">
            <v>10</v>
          </cell>
          <cell r="N684" t="str">
            <v/>
          </cell>
          <cell r="O684" t="str">
            <v/>
          </cell>
        </row>
        <row r="685">
          <cell r="A685">
            <v>5</v>
          </cell>
          <cell r="B685" t="str">
            <v xml:space="preserve"> 1.3.2.1.1  </v>
          </cell>
          <cell r="C685" t="str">
            <v xml:space="preserve"> KICK OFF MEETING  </v>
          </cell>
          <cell r="D685" t="str">
            <v>INSTRUMENTAÇÃO</v>
          </cell>
          <cell r="E685">
            <v>0.5</v>
          </cell>
          <cell r="F685">
            <v>1</v>
          </cell>
          <cell r="G685" t="str">
            <v>1.1.2.1.5.6</v>
          </cell>
          <cell r="H685">
            <v>0</v>
          </cell>
          <cell r="I685">
            <v>1</v>
          </cell>
          <cell r="J685" t="str">
            <v/>
          </cell>
          <cell r="K685" t="str">
            <v/>
          </cell>
          <cell r="L685" t="str">
            <v/>
          </cell>
          <cell r="M685" t="str">
            <v/>
          </cell>
          <cell r="N685">
            <v>5</v>
          </cell>
          <cell r="O685" t="str">
            <v/>
          </cell>
        </row>
        <row r="686">
          <cell r="A686">
            <v>5</v>
          </cell>
          <cell r="B686" t="str">
            <v xml:space="preserve"> 1.3.2.1.2  </v>
          </cell>
          <cell r="C686" t="str">
            <v xml:space="preserve"> MOBILIZAÇÃO, PLANEJAMENTO. MANUTENÇÃO  </v>
          </cell>
          <cell r="D686" t="str">
            <v>INSTRUMENTAÇÃO</v>
          </cell>
          <cell r="E686" t="str">
            <v>1.1.2.1.5.6</v>
          </cell>
          <cell r="F686" t="str">
            <v>1.1.2.1.5.6.1</v>
          </cell>
          <cell r="H686">
            <v>0</v>
          </cell>
          <cell r="I686">
            <v>0</v>
          </cell>
          <cell r="J686" t="str">
            <v/>
          </cell>
          <cell r="K686" t="str">
            <v/>
          </cell>
          <cell r="L686" t="str">
            <v/>
          </cell>
          <cell r="M686" t="str">
            <v/>
          </cell>
          <cell r="N686">
            <v>75</v>
          </cell>
          <cell r="O686" t="str">
            <v/>
          </cell>
        </row>
        <row r="687">
          <cell r="A687">
            <v>6</v>
          </cell>
          <cell r="B687" t="str">
            <v xml:space="preserve"> 1.3.2.1.2.1  </v>
          </cell>
          <cell r="C687" t="str">
            <v xml:space="preserve"> MOBILIZAÇÃO DAS EQUIPES  </v>
          </cell>
          <cell r="D687" t="str">
            <v>INSTRUMENTAÇÃO</v>
          </cell>
          <cell r="E687" t="str">
            <v>1.1.2.1.5.6</v>
          </cell>
          <cell r="F687" t="str">
            <v>1.1.2.1.5.6.1</v>
          </cell>
          <cell r="H687">
            <v>0</v>
          </cell>
          <cell r="I687">
            <v>0</v>
          </cell>
          <cell r="J687" t="str">
            <v/>
          </cell>
          <cell r="K687" t="str">
            <v/>
          </cell>
          <cell r="L687" t="str">
            <v/>
          </cell>
          <cell r="M687" t="str">
            <v/>
          </cell>
          <cell r="N687" t="str">
            <v/>
          </cell>
          <cell r="O687">
            <v>10</v>
          </cell>
        </row>
        <row r="688">
          <cell r="B688" t="str">
            <v>1.3.2.1.2.1.1</v>
          </cell>
          <cell r="C688" t="str">
            <v xml:space="preserve"> MOBILIZAÇÃO DA EQUIPE NO ESCRITÓRIO SEDE DA CONTRATADA</v>
          </cell>
          <cell r="D688" t="str">
            <v>INSTRUMENTAÇÃO</v>
          </cell>
          <cell r="E688">
            <v>3.7499999999999999E-2</v>
          </cell>
          <cell r="F688">
            <v>1</v>
          </cell>
          <cell r="H688">
            <v>0</v>
          </cell>
          <cell r="I688">
            <v>0</v>
          </cell>
          <cell r="K688" t="str">
            <v>DIAGRAMA DE MALHAS</v>
          </cell>
          <cell r="L688" t="str">
            <v>A3</v>
          </cell>
          <cell r="M688">
            <v>175</v>
          </cell>
          <cell r="N688">
            <v>100</v>
          </cell>
          <cell r="O688">
            <v>500</v>
          </cell>
        </row>
        <row r="689">
          <cell r="B689" t="str">
            <v>1.3.2.1.2.1.2</v>
          </cell>
          <cell r="C689" t="str">
            <v xml:space="preserve"> MOBILIZAÇÃO DA EQUIPE MÍNIMA LOTADA NA UM-REPAR</v>
          </cell>
          <cell r="D689" t="str">
            <v>INSTRUMENTAÇÃO</v>
          </cell>
          <cell r="E689">
            <v>0.71250000000000013</v>
          </cell>
          <cell r="F689">
            <v>1</v>
          </cell>
          <cell r="H689">
            <v>0</v>
          </cell>
          <cell r="I689">
            <v>0</v>
          </cell>
          <cell r="K689" t="str">
            <v>DIAGRAMA DE MALHAS DAS REDES FOUNDATION FIELDBUS</v>
          </cell>
          <cell r="M689">
            <v>150</v>
          </cell>
          <cell r="N689">
            <v>100</v>
          </cell>
          <cell r="O689">
            <v>500</v>
          </cell>
        </row>
        <row r="690">
          <cell r="A690">
            <v>6</v>
          </cell>
          <cell r="B690" t="str">
            <v xml:space="preserve">1.3.2.1.2.2  </v>
          </cell>
          <cell r="C690" t="str">
            <v xml:space="preserve"> PLANEJAMENTO  </v>
          </cell>
          <cell r="D690" t="str">
            <v>INSTRUMENTAÇÃO</v>
          </cell>
          <cell r="E690" t="str">
            <v>1.1.2.1.5.6</v>
          </cell>
          <cell r="F690" t="str">
            <v>1.1.2.1.5.6.1</v>
          </cell>
          <cell r="H690">
            <v>0</v>
          </cell>
          <cell r="I690">
            <v>0</v>
          </cell>
          <cell r="J690" t="str">
            <v/>
          </cell>
          <cell r="K690" t="str">
            <v/>
          </cell>
          <cell r="L690" t="str">
            <v/>
          </cell>
          <cell r="M690" t="str">
            <v/>
          </cell>
          <cell r="N690" t="str">
            <v/>
          </cell>
          <cell r="O690">
            <v>40</v>
          </cell>
        </row>
        <row r="691">
          <cell r="B691" t="str">
            <v>1.3.2.1.2.2.1</v>
          </cell>
          <cell r="C691" t="str">
            <v>ORGANIZAÇÃO, RESPONSABILIDADE, AUTORIDADE E RECURSOS</v>
          </cell>
          <cell r="D691" t="str">
            <v>INSTRUMENTAÇÃO</v>
          </cell>
          <cell r="E691" t="str">
            <v>1.1.2.1.5.6</v>
          </cell>
          <cell r="F691" t="str">
            <v>1.1.2.1.5.6.1</v>
          </cell>
          <cell r="H691">
            <v>0</v>
          </cell>
          <cell r="I691">
            <v>0</v>
          </cell>
          <cell r="K691" t="str">
            <v>DIAGRAMA LÓGICO PES</v>
          </cell>
          <cell r="M691" t="str">
            <v>50</v>
          </cell>
          <cell r="N691">
            <v>300</v>
          </cell>
        </row>
        <row r="692">
          <cell r="B692" t="str">
            <v>1.3.2.1.2.2.1.1</v>
          </cell>
          <cell r="C692" t="str">
            <v>ORGANOGRAMAS</v>
          </cell>
          <cell r="D692" t="str">
            <v>INSTRUMENTAÇÃO</v>
          </cell>
          <cell r="E692">
            <v>0.15</v>
          </cell>
          <cell r="F692">
            <v>1</v>
          </cell>
          <cell r="G692" t="str">
            <v>1.1.2.1.5.7</v>
          </cell>
          <cell r="H692">
            <v>1</v>
          </cell>
          <cell r="I692">
            <v>0</v>
          </cell>
          <cell r="K692" t="str">
            <v>DETALHES DE INSTALAÇÃO AO PROCESSO, ELÉTRICA, PNEUMÁTICA</v>
          </cell>
        </row>
        <row r="693">
          <cell r="B693" t="str">
            <v>1.3.2.1.2.2.1.2</v>
          </cell>
          <cell r="C693" t="str">
            <v>CURRÍCULOS</v>
          </cell>
          <cell r="D693" t="str">
            <v>INSTRUMENTAÇÃO</v>
          </cell>
          <cell r="E693">
            <v>0.15</v>
          </cell>
          <cell r="F693">
            <v>1</v>
          </cell>
          <cell r="H693">
            <v>1</v>
          </cell>
          <cell r="I693">
            <v>0</v>
          </cell>
          <cell r="K693" t="str">
            <v>DETALHES TÍPICOS DE INSTALAÇÃO AO PROCESSO</v>
          </cell>
          <cell r="L693" t="str">
            <v>A4</v>
          </cell>
          <cell r="M693">
            <v>80</v>
          </cell>
          <cell r="N693">
            <v>40</v>
          </cell>
          <cell r="O693">
            <v>260</v>
          </cell>
        </row>
        <row r="694">
          <cell r="B694" t="str">
            <v>1.3.2.1.2.2.2</v>
          </cell>
          <cell r="C694" t="str">
            <v>RECURSOS</v>
          </cell>
          <cell r="D694" t="str">
            <v>INSTRUMENTAÇÃO</v>
          </cell>
          <cell r="E694" t="str">
            <v>1.1.2.1.5.7</v>
          </cell>
          <cell r="F694" t="str">
            <v>1.1.2.1.5.7.1</v>
          </cell>
          <cell r="H694">
            <v>0</v>
          </cell>
          <cell r="I694">
            <v>0</v>
          </cell>
          <cell r="K694" t="str">
            <v>DETALHES TÍPICOS DE INSTALAÇÃO PNEUMÁTICA</v>
          </cell>
          <cell r="L694" t="str">
            <v>A4</v>
          </cell>
          <cell r="M694" t="str">
            <v>50</v>
          </cell>
          <cell r="N694">
            <v>25</v>
          </cell>
          <cell r="O694">
            <v>175</v>
          </cell>
        </row>
        <row r="695">
          <cell r="B695" t="str">
            <v>1.3.2.1.2.2.2.1</v>
          </cell>
          <cell r="C695" t="str">
            <v>HISTOGRAMA DE MÃO DE OBRA</v>
          </cell>
          <cell r="D695" t="str">
            <v>INSTRUMENTAÇÃO</v>
          </cell>
          <cell r="E695">
            <v>0.3</v>
          </cell>
          <cell r="F695">
            <v>1</v>
          </cell>
          <cell r="H695">
            <v>0</v>
          </cell>
          <cell r="I695">
            <v>0</v>
          </cell>
          <cell r="K695" t="str">
            <v>DETALHES TÍPICOS DE INSTALAÇÃO ELÉTRICA</v>
          </cell>
          <cell r="L695" t="str">
            <v>A4</v>
          </cell>
          <cell r="M695" t="str">
            <v>35</v>
          </cell>
          <cell r="N695">
            <v>25</v>
          </cell>
          <cell r="O695">
            <v>100</v>
          </cell>
        </row>
        <row r="696">
          <cell r="B696" t="str">
            <v>1.3.2.1.2.2.3</v>
          </cell>
          <cell r="C696" t="str">
            <v>PROCEDIMENTO DE PLANEJAMENTO DE PROJETO</v>
          </cell>
          <cell r="D696" t="str">
            <v>INSTRUMENTAÇÃO</v>
          </cell>
          <cell r="E696" t="str">
            <v>1.1.2.1.5.7</v>
          </cell>
          <cell r="F696" t="str">
            <v>1.1.2.1.5.7.1</v>
          </cell>
          <cell r="H696">
            <v>0</v>
          </cell>
          <cell r="I696">
            <v>0</v>
          </cell>
          <cell r="K696" t="str">
            <v>DETALHES TÍPICOS DE INSTALAÇÃO DE SUPORTES</v>
          </cell>
          <cell r="L696" t="str">
            <v>A4</v>
          </cell>
          <cell r="M696" t="str">
            <v>25</v>
          </cell>
          <cell r="N696">
            <v>15</v>
          </cell>
          <cell r="O696">
            <v>75</v>
          </cell>
        </row>
        <row r="697">
          <cell r="B697" t="str">
            <v>1.3.2.1.2.2.3.1</v>
          </cell>
          <cell r="C697" t="str">
            <v>EAP DETALHADA</v>
          </cell>
          <cell r="D697" t="str">
            <v>INSTRUMENTAÇÃO</v>
          </cell>
          <cell r="E697">
            <v>0.27</v>
          </cell>
          <cell r="F697">
            <v>1</v>
          </cell>
          <cell r="G697" t="str">
            <v>1.1.2.1.5.8</v>
          </cell>
          <cell r="H697">
            <v>0</v>
          </cell>
          <cell r="I697">
            <v>0</v>
          </cell>
          <cell r="K697" t="str">
            <v>LISTAS DE CABOS E MATERIAIS</v>
          </cell>
        </row>
        <row r="698">
          <cell r="B698" t="str">
            <v>1.3.2.1.2.2.3.2</v>
          </cell>
          <cell r="C698" t="str">
            <v>LISTA DE DOCUMENTOS DA U-2316 - UHDS</v>
          </cell>
          <cell r="D698" t="str">
            <v>INSTRUMENTAÇÃO</v>
          </cell>
          <cell r="E698">
            <v>0.36</v>
          </cell>
          <cell r="F698">
            <v>1</v>
          </cell>
          <cell r="H698">
            <v>0</v>
          </cell>
          <cell r="I698">
            <v>0</v>
          </cell>
          <cell r="K698" t="str">
            <v>LISTA DE CABOS</v>
          </cell>
          <cell r="L698" t="str">
            <v>A4</v>
          </cell>
          <cell r="M698">
            <v>40</v>
          </cell>
          <cell r="N698">
            <v>30</v>
          </cell>
          <cell r="O698">
            <v>120</v>
          </cell>
        </row>
        <row r="699">
          <cell r="B699" t="str">
            <v>1.3.2.1.2.2.3.3</v>
          </cell>
          <cell r="C699" t="str">
            <v>CRONOGRAMA DE EXECUÇÃO FÍSICA DETALHADO</v>
          </cell>
          <cell r="D699" t="str">
            <v>INSTRUMENTAÇÃO</v>
          </cell>
          <cell r="E699">
            <v>0.36</v>
          </cell>
          <cell r="F699">
            <v>1</v>
          </cell>
          <cell r="H699">
            <v>0</v>
          </cell>
          <cell r="I699">
            <v>0</v>
          </cell>
        </row>
        <row r="700">
          <cell r="B700" t="str">
            <v>1.3.2.1.2.2.3.4</v>
          </cell>
          <cell r="C700" t="str">
            <v>CURVA DE EXECUÇÃO FÍSICA</v>
          </cell>
          <cell r="D700" t="str">
            <v>INSTRUMENTAÇÃO</v>
          </cell>
          <cell r="E700">
            <v>0.18</v>
          </cell>
          <cell r="F700">
            <v>1</v>
          </cell>
          <cell r="H700">
            <v>0</v>
          </cell>
          <cell r="I700">
            <v>0</v>
          </cell>
          <cell r="K700" t="str">
            <v>LM - PLANTA DE LOCAÇÃO DE INSTRUMENTOS E ENCAMINHAMENTO DE SINAIS ELÉTRICOS</v>
          </cell>
          <cell r="L700" t="str">
            <v>A4</v>
          </cell>
          <cell r="O700">
            <v>20</v>
          </cell>
        </row>
        <row r="701">
          <cell r="B701" t="str">
            <v>1.3.2.1.2.2.3.5</v>
          </cell>
          <cell r="C701" t="str">
            <v>CRONOGRAMA DE EXECUÇÃO FÍSICA-FINANCEIRO DETALHADO</v>
          </cell>
          <cell r="D701" t="str">
            <v>INSTRUMENTAÇÃO</v>
          </cell>
          <cell r="E701">
            <v>0.18</v>
          </cell>
          <cell r="F701">
            <v>1</v>
          </cell>
          <cell r="H701">
            <v>0</v>
          </cell>
          <cell r="I701">
            <v>0</v>
          </cell>
          <cell r="K701" t="str">
            <v>LM - PLANTA DE LOCAÇÃO DE INSTRUMENTOS E ENCAMINHAMENTO DE SINAIS ELÉTRICOS</v>
          </cell>
          <cell r="L701" t="str">
            <v>A4</v>
          </cell>
          <cell r="O701">
            <v>20</v>
          </cell>
        </row>
        <row r="702">
          <cell r="B702" t="str">
            <v>1.3.2.1.2.2.3.6</v>
          </cell>
          <cell r="C702" t="str">
            <v>CURVA DE EXECUÇÃO FÍSICA-FINANCEIRA</v>
          </cell>
          <cell r="D702" t="str">
            <v>INSTRUMENTAÇÃO</v>
          </cell>
          <cell r="E702">
            <v>0.18</v>
          </cell>
          <cell r="F702">
            <v>1</v>
          </cell>
          <cell r="H702">
            <v>0</v>
          </cell>
          <cell r="I702">
            <v>0</v>
          </cell>
          <cell r="K702" t="str">
            <v>LM - PLANTA DE LOCAÇÃO DE INSTRUMENTOS E ENCAMINHAMENTO DE SINAIS ELÉTRICOS</v>
          </cell>
          <cell r="L702" t="str">
            <v>A4</v>
          </cell>
          <cell r="O702">
            <v>20</v>
          </cell>
        </row>
        <row r="703">
          <cell r="B703" t="str">
            <v>1.3.2.1.2.2.3.7</v>
          </cell>
          <cell r="C703" t="str">
            <v>PROCEDIMENTO DE MEDIÇÃO DE SERVIÇOS</v>
          </cell>
          <cell r="D703" t="str">
            <v>INSTRUMENTAÇÃO</v>
          </cell>
          <cell r="E703">
            <v>0.27</v>
          </cell>
          <cell r="F703">
            <v>1</v>
          </cell>
          <cell r="H703">
            <v>1</v>
          </cell>
          <cell r="I703">
            <v>0</v>
          </cell>
          <cell r="K703" t="str">
            <v>LM - PLANTA DE LOCAÇÃO DE INSTRUMENTOS E ENCAMINHAMENTO DE SINAIS ELÉTRICOS</v>
          </cell>
          <cell r="L703" t="str">
            <v>A4</v>
          </cell>
          <cell r="O703">
            <v>20</v>
          </cell>
        </row>
        <row r="704">
          <cell r="B704" t="str">
            <v>1.3.2.1.2.2.4</v>
          </cell>
          <cell r="C704" t="str">
            <v>PROCEDIMENTOS DE QSMS</v>
          </cell>
          <cell r="D704" t="str">
            <v>INSTRUMENTAÇÃO</v>
          </cell>
          <cell r="E704" t="str">
            <v>1.1.2.1.5.8</v>
          </cell>
          <cell r="F704" t="str">
            <v>1.1.2.1.5.8.1</v>
          </cell>
          <cell r="H704">
            <v>0</v>
          </cell>
          <cell r="I704">
            <v>0</v>
          </cell>
          <cell r="K704" t="str">
            <v>LM - PLANTA DE LOCAÇÃO DE INSTRUMENTOS E ENCAMINHAMENTO DE SINAIS ELÉTRICOS</v>
          </cell>
          <cell r="L704" t="str">
            <v>A4</v>
          </cell>
          <cell r="O704">
            <v>20</v>
          </cell>
        </row>
        <row r="705">
          <cell r="B705" t="str">
            <v>1.3.2.1.2.2.4.1</v>
          </cell>
          <cell r="C705" t="str">
            <v>MANUAL DA QUALIDADE DE PROJETO DE PRÉ-DETALHAMENTO</v>
          </cell>
          <cell r="D705" t="str">
            <v>INSTRUMENTAÇÃO</v>
          </cell>
          <cell r="E705">
            <v>0.42</v>
          </cell>
          <cell r="F705">
            <v>1</v>
          </cell>
          <cell r="H705">
            <v>1</v>
          </cell>
          <cell r="I705">
            <v>0</v>
          </cell>
          <cell r="K705" t="str">
            <v>LM - PLANTA DE LOCAÇÃO DE INSTRUMENTOS - CORTES, VISTAS E DETALHES</v>
          </cell>
          <cell r="L705" t="str">
            <v>A4</v>
          </cell>
          <cell r="O705">
            <v>20</v>
          </cell>
        </row>
        <row r="706">
          <cell r="B706" t="str">
            <v>1.3.2.1.2.2.4.2</v>
          </cell>
          <cell r="C706" t="str">
            <v>PLANO DA QUALIDADE</v>
          </cell>
          <cell r="D706" t="str">
            <v>INSTRUMENTAÇÃO</v>
          </cell>
          <cell r="E706">
            <v>0.18</v>
          </cell>
          <cell r="F706">
            <v>1</v>
          </cell>
          <cell r="H706">
            <v>1</v>
          </cell>
          <cell r="I706">
            <v>0</v>
          </cell>
          <cell r="K706" t="str">
            <v>LM - PLANTA DE LOCAÇÃO DE INSTRUMENTOS E ENCAMINHAMENTO DE SINAIS PNEUMÁTICOS</v>
          </cell>
          <cell r="L706" t="str">
            <v>A4</v>
          </cell>
          <cell r="O706">
            <v>20</v>
          </cell>
        </row>
        <row r="707">
          <cell r="A707">
            <v>6</v>
          </cell>
          <cell r="B707" t="str">
            <v xml:space="preserve"> 1.3.2.1.2.3  </v>
          </cell>
          <cell r="C707" t="str">
            <v xml:space="preserve"> MANUTENÇÃO DAS EQUIPES  </v>
          </cell>
          <cell r="D707" t="str">
            <v>INSTRUMENTAÇÃO</v>
          </cell>
          <cell r="E707" t="str">
            <v>1.1.2.1.5.8</v>
          </cell>
          <cell r="F707" t="str">
            <v>1.1.2.1.5.8.1</v>
          </cell>
          <cell r="H707">
            <v>0</v>
          </cell>
          <cell r="I707">
            <v>0</v>
          </cell>
          <cell r="J707" t="str">
            <v/>
          </cell>
          <cell r="K707" t="str">
            <v/>
          </cell>
          <cell r="L707" t="str">
            <v/>
          </cell>
          <cell r="M707" t="str">
            <v/>
          </cell>
          <cell r="N707" t="str">
            <v/>
          </cell>
          <cell r="O707">
            <v>50</v>
          </cell>
        </row>
        <row r="708">
          <cell r="B708" t="str">
            <v xml:space="preserve"> 1.3.2.1.2.3.1</v>
          </cell>
          <cell r="C708" t="str">
            <v>MANUTENÇÃO DA EQUIPE NO ESCRITÓRIO SEDE DA CONTRATADA</v>
          </cell>
          <cell r="D708" t="str">
            <v>INSTRUMENTAÇÃO</v>
          </cell>
          <cell r="E708">
            <v>0</v>
          </cell>
          <cell r="F708">
            <v>1</v>
          </cell>
          <cell r="H708">
            <v>0</v>
          </cell>
          <cell r="I708">
            <v>0</v>
          </cell>
          <cell r="K708" t="str">
            <v>LM - PLANTA DE LOCAÇÃO DE INSTRUMENTOS E ENCAMINHAMENTO DE SINAIS PNEUMÁTICOS</v>
          </cell>
          <cell r="L708" t="str">
            <v>A4</v>
          </cell>
          <cell r="O708">
            <v>20</v>
          </cell>
        </row>
        <row r="709">
          <cell r="B709" t="str">
            <v xml:space="preserve"> 1.3.2.1.2.3.2</v>
          </cell>
          <cell r="C709" t="str">
            <v>MANUTENÇÃO DA EQUIPE MÍNIMA LOTADA NA UM-REPAR</v>
          </cell>
          <cell r="D709" t="str">
            <v>INSTRUMENTAÇÃO</v>
          </cell>
          <cell r="E709">
            <v>0</v>
          </cell>
          <cell r="F709">
            <v>1</v>
          </cell>
          <cell r="H709">
            <v>0</v>
          </cell>
          <cell r="I709">
            <v>0</v>
          </cell>
          <cell r="K709" t="str">
            <v>LM - PLANTA DE LOCAÇÃO DE INSTRUMENTOS E ENCAMINHAMENTO DE SINAIS DE TEMPERATURA</v>
          </cell>
          <cell r="L709" t="str">
            <v>A4</v>
          </cell>
          <cell r="O709">
            <v>20</v>
          </cell>
        </row>
        <row r="710">
          <cell r="A710">
            <v>5</v>
          </cell>
          <cell r="B710" t="str">
            <v xml:space="preserve"> 1.3.2.1.3</v>
          </cell>
          <cell r="C710" t="str">
            <v xml:space="preserve"> DESMOBILIZAÇÃO  </v>
          </cell>
          <cell r="D710" t="str">
            <v>INSTRUMENTAÇÃO</v>
          </cell>
          <cell r="E710">
            <v>2</v>
          </cell>
          <cell r="F710">
            <v>1</v>
          </cell>
          <cell r="H710">
            <v>0</v>
          </cell>
          <cell r="I710">
            <v>0</v>
          </cell>
          <cell r="J710" t="str">
            <v/>
          </cell>
          <cell r="K710" t="str">
            <v/>
          </cell>
          <cell r="L710" t="str">
            <v/>
          </cell>
          <cell r="M710" t="str">
            <v/>
          </cell>
          <cell r="N710">
            <v>20</v>
          </cell>
          <cell r="O710" t="str">
            <v/>
          </cell>
        </row>
        <row r="711">
          <cell r="A711">
            <v>4</v>
          </cell>
          <cell r="B711" t="str">
            <v xml:space="preserve"> 1.3.2.2  </v>
          </cell>
          <cell r="C711" t="str">
            <v xml:space="preserve"> INFRA-ESTRUTURA  </v>
          </cell>
          <cell r="D711" t="str">
            <v>INSTRUMENTAÇÃO</v>
          </cell>
          <cell r="E711" t="str">
            <v>1.1.2.1.5.8</v>
          </cell>
          <cell r="F711" t="str">
            <v>1.1.2.1.5.8.1</v>
          </cell>
          <cell r="H711">
            <v>0</v>
          </cell>
          <cell r="I711">
            <v>0</v>
          </cell>
          <cell r="J711" t="str">
            <v/>
          </cell>
          <cell r="K711" t="str">
            <v/>
          </cell>
          <cell r="L711" t="str">
            <v/>
          </cell>
          <cell r="M711">
            <v>8</v>
          </cell>
          <cell r="N711" t="str">
            <v/>
          </cell>
          <cell r="O711" t="str">
            <v/>
          </cell>
        </row>
        <row r="712">
          <cell r="A712">
            <v>5</v>
          </cell>
          <cell r="B712" t="str">
            <v xml:space="preserve"> 1.3.2.2.1  </v>
          </cell>
          <cell r="C712" t="str">
            <v xml:space="preserve"> ESCRITÓRIO DA CONTRATADA NA UN-REPAR  </v>
          </cell>
          <cell r="D712" t="str">
            <v>INSTRUMENTAÇÃO</v>
          </cell>
          <cell r="E712" t="str">
            <v>1.1.2.1.5.8</v>
          </cell>
          <cell r="F712" t="str">
            <v>1.1.2.1.5.8.1</v>
          </cell>
          <cell r="H712">
            <v>0</v>
          </cell>
          <cell r="I712">
            <v>0</v>
          </cell>
          <cell r="J712" t="str">
            <v/>
          </cell>
          <cell r="K712" t="str">
            <v/>
          </cell>
          <cell r="L712" t="str">
            <v/>
          </cell>
          <cell r="M712" t="str">
            <v/>
          </cell>
          <cell r="N712">
            <v>100</v>
          </cell>
          <cell r="O712" t="str">
            <v/>
          </cell>
        </row>
        <row r="713">
          <cell r="B713" t="str">
            <v xml:space="preserve"> 1.3.2.2.1.1</v>
          </cell>
          <cell r="C713" t="str">
            <v xml:space="preserve">IMPLANTAÇÃO DO ESCRITÓRIO DA CONTRATADA NA UN-REPAR  </v>
          </cell>
          <cell r="D713" t="str">
            <v>INSTRUMENTAÇÃO</v>
          </cell>
          <cell r="E713">
            <v>0</v>
          </cell>
          <cell r="F713">
            <v>1</v>
          </cell>
          <cell r="H713">
            <v>0</v>
          </cell>
          <cell r="I713">
            <v>0</v>
          </cell>
          <cell r="K713" t="str">
            <v>LM - PLANTA DE LOCAÇÃO DE DETECTORES E ENCAMINHAMENTO DE CABOS</v>
          </cell>
          <cell r="L713" t="str">
            <v>A4</v>
          </cell>
          <cell r="O713">
            <v>10</v>
          </cell>
        </row>
        <row r="714">
          <cell r="B714" t="str">
            <v xml:space="preserve"> 1.3.2.2.1.2</v>
          </cell>
          <cell r="C714" t="str">
            <v xml:space="preserve">MANUTENÇÃO ESCRITÓRIO DA CONTRATADA NA UN-REPAR  </v>
          </cell>
          <cell r="D714" t="str">
            <v>INSTRUMENTAÇÃO</v>
          </cell>
          <cell r="E714">
            <v>0</v>
          </cell>
          <cell r="F714">
            <v>1</v>
          </cell>
          <cell r="H714">
            <v>0</v>
          </cell>
          <cell r="I714">
            <v>0</v>
          </cell>
          <cell r="K714" t="str">
            <v>LM - PLANTA DE LOCAÇÃO DE ANALISADORES E ENCAMINHAMENTO DE CABOS</v>
          </cell>
          <cell r="L714" t="str">
            <v>A4</v>
          </cell>
          <cell r="O714">
            <v>90</v>
          </cell>
        </row>
        <row r="715">
          <cell r="A715">
            <v>4</v>
          </cell>
          <cell r="B715" t="str">
            <v xml:space="preserve"> 1.3.2.3  </v>
          </cell>
          <cell r="C715" t="str">
            <v xml:space="preserve"> PROJETOS CIVIS E ELETRONICOS  </v>
          </cell>
          <cell r="D715" t="str">
            <v>INSTRUMENTAÇÃO</v>
          </cell>
          <cell r="E715" t="str">
            <v>1.1.2.1.5.8</v>
          </cell>
          <cell r="F715" t="str">
            <v>1.1.2.1.5.8.1</v>
          </cell>
          <cell r="H715">
            <v>0</v>
          </cell>
          <cell r="I715">
            <v>0</v>
          </cell>
          <cell r="J715" t="str">
            <v/>
          </cell>
          <cell r="K715" t="str">
            <v/>
          </cell>
          <cell r="L715" t="str">
            <v/>
          </cell>
          <cell r="M715">
            <v>82</v>
          </cell>
          <cell r="N715" t="str">
            <v/>
          </cell>
          <cell r="O715" t="str">
            <v/>
          </cell>
        </row>
        <row r="716">
          <cell r="A716">
            <v>5</v>
          </cell>
          <cell r="B716" t="str">
            <v xml:space="preserve"> 1.3.2.3.1  </v>
          </cell>
          <cell r="C716" t="str">
            <v xml:space="preserve"> CIVIL  </v>
          </cell>
          <cell r="D716" t="str">
            <v>INSTRUMENTAÇÃO</v>
          </cell>
          <cell r="E716" t="str">
            <v>1.1.2.1.5.8</v>
          </cell>
          <cell r="F716" t="str">
            <v>1.1.2.1.5.8.1</v>
          </cell>
          <cell r="H716">
            <v>0</v>
          </cell>
          <cell r="I716">
            <v>0</v>
          </cell>
          <cell r="J716" t="str">
            <v/>
          </cell>
          <cell r="K716" t="str">
            <v/>
          </cell>
          <cell r="L716" t="str">
            <v/>
          </cell>
          <cell r="M716" t="str">
            <v/>
          </cell>
          <cell r="N716">
            <v>15</v>
          </cell>
          <cell r="O716" t="str">
            <v/>
          </cell>
        </row>
        <row r="717">
          <cell r="A717">
            <v>6</v>
          </cell>
          <cell r="B717" t="str">
            <v xml:space="preserve"> 1.3.2.3.1.1  </v>
          </cell>
          <cell r="C717" t="str">
            <v xml:space="preserve"> ESTRUTURA  </v>
          </cell>
          <cell r="D717" t="str">
            <v>INSTRUMENTAÇÃO</v>
          </cell>
          <cell r="E717" t="str">
            <v>1.1.2.1.5.8</v>
          </cell>
          <cell r="F717" t="str">
            <v>1.1.2.1.5.8.1</v>
          </cell>
          <cell r="H717">
            <v>0</v>
          </cell>
          <cell r="I717">
            <v>0</v>
          </cell>
          <cell r="J717" t="str">
            <v/>
          </cell>
          <cell r="K717" t="str">
            <v/>
          </cell>
          <cell r="L717" t="str">
            <v/>
          </cell>
          <cell r="M717" t="str">
            <v/>
          </cell>
          <cell r="N717" t="str">
            <v/>
          </cell>
          <cell r="O717">
            <v>40</v>
          </cell>
        </row>
        <row r="718">
          <cell r="A718">
            <v>6</v>
          </cell>
          <cell r="B718" t="str">
            <v xml:space="preserve"> 1.3.2.3.1.2  </v>
          </cell>
          <cell r="C718" t="str">
            <v xml:space="preserve"> ARQUITETONICO  </v>
          </cell>
          <cell r="D718" t="str">
            <v>INSTRUMENTAÇÃO</v>
          </cell>
          <cell r="E718" t="str">
            <v>1.1.2.1.5.8</v>
          </cell>
          <cell r="F718" t="str">
            <v>1.1.2.1.5.8.1</v>
          </cell>
          <cell r="H718">
            <v>0</v>
          </cell>
          <cell r="I718">
            <v>0</v>
          </cell>
          <cell r="J718" t="str">
            <v/>
          </cell>
          <cell r="K718" t="str">
            <v/>
          </cell>
          <cell r="L718" t="str">
            <v/>
          </cell>
          <cell r="M718" t="str">
            <v/>
          </cell>
          <cell r="N718" t="str">
            <v/>
          </cell>
          <cell r="O718">
            <v>30</v>
          </cell>
        </row>
        <row r="719">
          <cell r="A719">
            <v>6</v>
          </cell>
          <cell r="B719" t="str">
            <v xml:space="preserve"> 1.3.2.3.1.3  </v>
          </cell>
          <cell r="C719" t="str">
            <v xml:space="preserve"> UNDERGROUD  </v>
          </cell>
          <cell r="D719" t="str">
            <v>INSTRUMENTAÇÃO</v>
          </cell>
          <cell r="E719" t="str">
            <v>1.1.2.1.5</v>
          </cell>
          <cell r="F719" t="str">
            <v>1.1.2.1.5.9</v>
          </cell>
          <cell r="G719" t="str">
            <v>1.1.2.1.5.9</v>
          </cell>
          <cell r="H719">
            <v>0</v>
          </cell>
          <cell r="I719">
            <v>0</v>
          </cell>
          <cell r="J719" t="str">
            <v/>
          </cell>
          <cell r="K719" t="str">
            <v/>
          </cell>
          <cell r="L719" t="str">
            <v/>
          </cell>
          <cell r="M719" t="str">
            <v/>
          </cell>
          <cell r="N719" t="str">
            <v/>
          </cell>
          <cell r="O719">
            <v>30</v>
          </cell>
        </row>
        <row r="720">
          <cell r="A720">
            <v>5</v>
          </cell>
          <cell r="B720" t="str">
            <v xml:space="preserve"> 1.3.2.3.2  </v>
          </cell>
          <cell r="C720" t="str">
            <v xml:space="preserve"> ELETROMECÂNICOS  </v>
          </cell>
          <cell r="D720" t="str">
            <v>INSTRUMENTAÇÃO</v>
          </cell>
          <cell r="E720" t="str">
            <v>1.1.2.1.5.9</v>
          </cell>
          <cell r="F720" t="str">
            <v>1.1.2.1.5.9.1</v>
          </cell>
          <cell r="H720">
            <v>0</v>
          </cell>
          <cell r="I720">
            <v>0</v>
          </cell>
          <cell r="J720" t="str">
            <v/>
          </cell>
          <cell r="K720" t="str">
            <v/>
          </cell>
          <cell r="L720" t="str">
            <v/>
          </cell>
          <cell r="M720" t="str">
            <v/>
          </cell>
          <cell r="N720">
            <v>78</v>
          </cell>
          <cell r="O720" t="str">
            <v/>
          </cell>
        </row>
        <row r="721">
          <cell r="A721">
            <v>6</v>
          </cell>
          <cell r="B721" t="str">
            <v xml:space="preserve"> 1.3.2.3.2.1  </v>
          </cell>
          <cell r="C721" t="str">
            <v xml:space="preserve"> PROCESSO  </v>
          </cell>
          <cell r="D721" t="str">
            <v>INSTRUMENTAÇÃO</v>
          </cell>
          <cell r="E721" t="str">
            <v>1.1.2.1.5.9</v>
          </cell>
          <cell r="F721" t="str">
            <v>1.1.2.1.5.9.1</v>
          </cell>
          <cell r="H721">
            <v>0</v>
          </cell>
          <cell r="I721">
            <v>0</v>
          </cell>
          <cell r="J721" t="str">
            <v/>
          </cell>
          <cell r="K721" t="str">
            <v/>
          </cell>
          <cell r="L721" t="str">
            <v/>
          </cell>
          <cell r="M721" t="str">
            <v/>
          </cell>
          <cell r="N721" t="str">
            <v/>
          </cell>
          <cell r="O721">
            <v>25</v>
          </cell>
        </row>
        <row r="722">
          <cell r="A722">
            <v>6</v>
          </cell>
          <cell r="B722" t="str">
            <v xml:space="preserve"> 1.3.2.3.2.2  </v>
          </cell>
          <cell r="C722" t="str">
            <v xml:space="preserve"> EQUIPAMENTOS  </v>
          </cell>
          <cell r="D722" t="str">
            <v>INSTRUMENTAÇÃO</v>
          </cell>
          <cell r="E722" t="str">
            <v>1.1.2.1.5.9</v>
          </cell>
          <cell r="F722" t="str">
            <v>1.1.2.1.5.9.1</v>
          </cell>
          <cell r="H722">
            <v>0</v>
          </cell>
          <cell r="I722">
            <v>0</v>
          </cell>
          <cell r="J722" t="str">
            <v/>
          </cell>
          <cell r="K722" t="str">
            <v/>
          </cell>
          <cell r="L722" t="str">
            <v/>
          </cell>
          <cell r="M722" t="str">
            <v/>
          </cell>
          <cell r="N722" t="str">
            <v/>
          </cell>
          <cell r="O722">
            <v>15</v>
          </cell>
        </row>
        <row r="723">
          <cell r="A723">
            <v>6</v>
          </cell>
          <cell r="B723" t="str">
            <v xml:space="preserve"> 1.3.2.3.2.3  </v>
          </cell>
          <cell r="C723" t="str">
            <v xml:space="preserve"> TUBULAÇÃO  </v>
          </cell>
          <cell r="D723" t="str">
            <v>INSTRUMENTAÇÃO</v>
          </cell>
          <cell r="E723" t="str">
            <v>1.1.2.1.5.9</v>
          </cell>
          <cell r="F723" t="str">
            <v>1.1.2.1.5.9.1</v>
          </cell>
          <cell r="H723">
            <v>0</v>
          </cell>
          <cell r="I723">
            <v>0</v>
          </cell>
          <cell r="J723" t="str">
            <v/>
          </cell>
          <cell r="K723" t="str">
            <v/>
          </cell>
          <cell r="L723" t="str">
            <v/>
          </cell>
          <cell r="M723" t="str">
            <v/>
          </cell>
          <cell r="N723" t="str">
            <v/>
          </cell>
          <cell r="O723">
            <v>30</v>
          </cell>
        </row>
        <row r="724">
          <cell r="A724">
            <v>6</v>
          </cell>
          <cell r="B724" t="str">
            <v xml:space="preserve"> 1.3.2.3.2.4  </v>
          </cell>
          <cell r="C724" t="str">
            <v xml:space="preserve"> ELÉTRICA  </v>
          </cell>
          <cell r="D724" t="str">
            <v>INSTRUMENTAÇÃO</v>
          </cell>
          <cell r="E724" t="str">
            <v>1.1.2.1.5.9</v>
          </cell>
          <cell r="F724" t="str">
            <v>1.1.2.1.5.9.1</v>
          </cell>
          <cell r="H724">
            <v>0</v>
          </cell>
          <cell r="I724">
            <v>0</v>
          </cell>
          <cell r="J724" t="str">
            <v/>
          </cell>
          <cell r="K724" t="str">
            <v/>
          </cell>
          <cell r="L724" t="str">
            <v/>
          </cell>
          <cell r="M724" t="str">
            <v/>
          </cell>
          <cell r="N724" t="str">
            <v/>
          </cell>
          <cell r="O724">
            <v>10</v>
          </cell>
        </row>
        <row r="725">
          <cell r="A725">
            <v>6</v>
          </cell>
          <cell r="B725" t="str">
            <v xml:space="preserve"> 1.3.2.3.2.5  </v>
          </cell>
          <cell r="C725" t="str">
            <v xml:space="preserve"> INSTRUMENTAÇÃO  </v>
          </cell>
          <cell r="D725" t="str">
            <v>INSTRUMENTAÇÃO</v>
          </cell>
          <cell r="E725" t="str">
            <v>1.1.2.1.5.9</v>
          </cell>
          <cell r="F725" t="str">
            <v>1.1.2.1.5.9.1</v>
          </cell>
          <cell r="H725">
            <v>0</v>
          </cell>
          <cell r="I725">
            <v>0</v>
          </cell>
          <cell r="J725" t="str">
            <v/>
          </cell>
          <cell r="K725" t="str">
            <v/>
          </cell>
          <cell r="L725" t="str">
            <v/>
          </cell>
          <cell r="M725" t="str">
            <v/>
          </cell>
          <cell r="N725" t="str">
            <v/>
          </cell>
          <cell r="O725">
            <v>20</v>
          </cell>
        </row>
        <row r="726">
          <cell r="A726">
            <v>5</v>
          </cell>
          <cell r="B726" t="str">
            <v xml:space="preserve"> 1.3.2.3.3  </v>
          </cell>
          <cell r="C726" t="str">
            <v xml:space="preserve"> LIVRO DE PROJETO DE PRÉ DETALHAMENTO  </v>
          </cell>
          <cell r="D726" t="str">
            <v>INSTRUMENTAÇÃO</v>
          </cell>
          <cell r="E726" t="str">
            <v>1.1.2.1.5.9</v>
          </cell>
          <cell r="F726" t="str">
            <v>1.1.2.1.5.9.1</v>
          </cell>
          <cell r="H726">
            <v>0</v>
          </cell>
          <cell r="I726">
            <v>0</v>
          </cell>
          <cell r="J726" t="str">
            <v/>
          </cell>
          <cell r="K726" t="str">
            <v/>
          </cell>
          <cell r="L726" t="str">
            <v/>
          </cell>
          <cell r="M726" t="str">
            <v/>
          </cell>
          <cell r="N726">
            <v>2</v>
          </cell>
          <cell r="O726" t="str">
            <v/>
          </cell>
        </row>
        <row r="727">
          <cell r="A727">
            <v>5</v>
          </cell>
          <cell r="B727" t="str">
            <v xml:space="preserve"> 1.3.2.3.4  </v>
          </cell>
          <cell r="C727" t="str">
            <v xml:space="preserve"> MAQUETE ELETRONICA  </v>
          </cell>
          <cell r="D727" t="str">
            <v>INSTRUMENTAÇÃO</v>
          </cell>
          <cell r="E727" t="str">
            <v>1.1.2.1.5.9</v>
          </cell>
          <cell r="F727" t="str">
            <v>1.1.2.1.5.9.1</v>
          </cell>
          <cell r="H727" t="str">
            <v>FD-5230.00-2316-812-QGI-003</v>
          </cell>
          <cell r="I727" t="str">
            <v>FD-2316-I.06-008</v>
          </cell>
          <cell r="J727" t="str">
            <v/>
          </cell>
          <cell r="K727" t="str">
            <v/>
          </cell>
          <cell r="L727" t="str">
            <v/>
          </cell>
          <cell r="M727" t="str">
            <v/>
          </cell>
          <cell r="N727">
            <v>5</v>
          </cell>
          <cell r="O727" t="str">
            <v/>
          </cell>
        </row>
        <row r="728">
          <cell r="C728" t="str">
            <v xml:space="preserve">SUB-TOTAL - UNIDADE 2313 HDT DE INSTÁVEIS  </v>
          </cell>
          <cell r="D728" t="str">
            <v>INSTRUMENTAÇÃO</v>
          </cell>
          <cell r="E728" t="str">
            <v>1.1.2.1.5.9</v>
          </cell>
          <cell r="F728" t="str">
            <v>1.1.2.1.5.9.1</v>
          </cell>
          <cell r="H728" t="str">
            <v>FD-5230.00-2316-813-QGI-001</v>
          </cell>
          <cell r="I728" t="str">
            <v>FD-2316-I.06-009</v>
          </cell>
          <cell r="K728" t="str">
            <v xml:space="preserve">FOLHA DE DADOS - PLACAS DE ORIFÍCIO E ORIFÍCIOS DE RESTRIÇÃO </v>
          </cell>
          <cell r="L728" t="str">
            <v>A4</v>
          </cell>
          <cell r="M728">
            <v>17</v>
          </cell>
          <cell r="N728">
            <v>65</v>
          </cell>
        </row>
        <row r="729">
          <cell r="C729">
            <v>2316</v>
          </cell>
          <cell r="D729" t="str">
            <v>INSTRUMENTAÇÃO</v>
          </cell>
          <cell r="E729" t="str">
            <v>1.1.2.1.5.9</v>
          </cell>
          <cell r="F729" t="str">
            <v>1.1.2.1.5.9.1</v>
          </cell>
          <cell r="H729" t="str">
            <v>FD-5230.00-2316-813-QGI-002</v>
          </cell>
          <cell r="I729" t="str">
            <v>FD-2316-I.06-010</v>
          </cell>
          <cell r="K729" t="str">
            <v>FOLHA DE DADOS - MEDIDORES DE VAZÃO MÁSSICA TIPO CORIOLIS</v>
          </cell>
          <cell r="L729" t="str">
            <v>A4</v>
          </cell>
          <cell r="M729">
            <v>13</v>
          </cell>
          <cell r="N729">
            <v>80</v>
          </cell>
        </row>
        <row r="730">
          <cell r="A730">
            <v>3</v>
          </cell>
          <cell r="B730" t="str">
            <v>1.3.3</v>
          </cell>
          <cell r="C730" t="str">
            <v xml:space="preserve">OSBL INTERLIGAÇÕES ENTRE AS UNIDADES  </v>
          </cell>
          <cell r="D730" t="str">
            <v>INSTRUMENTAÇÃO</v>
          </cell>
          <cell r="E730" t="str">
            <v>1.1.2.1.5.9</v>
          </cell>
          <cell r="F730" t="str">
            <v>1.1.2.1.5.9.1</v>
          </cell>
          <cell r="H730">
            <v>0</v>
          </cell>
          <cell r="I730">
            <v>0</v>
          </cell>
          <cell r="J730" t="str">
            <v/>
          </cell>
          <cell r="K730" t="str">
            <v/>
          </cell>
          <cell r="L730">
            <v>10</v>
          </cell>
          <cell r="M730" t="str">
            <v/>
          </cell>
          <cell r="N730" t="str">
            <v/>
          </cell>
          <cell r="O730" t="str">
            <v/>
          </cell>
        </row>
        <row r="731">
          <cell r="A731">
            <v>4</v>
          </cell>
          <cell r="B731" t="str">
            <v xml:space="preserve"> 1.3.3.1  </v>
          </cell>
          <cell r="C731" t="str">
            <v xml:space="preserve"> MOBILIZAÇÃO  </v>
          </cell>
          <cell r="D731" t="str">
            <v>INSTRUMENTAÇÃO</v>
          </cell>
          <cell r="E731" t="str">
            <v>1.1.2.1.5.9</v>
          </cell>
          <cell r="F731" t="str">
            <v>1.1.2.1.5.9.1</v>
          </cell>
          <cell r="H731">
            <v>0</v>
          </cell>
          <cell r="I731">
            <v>0</v>
          </cell>
          <cell r="J731" t="str">
            <v/>
          </cell>
          <cell r="K731" t="str">
            <v/>
          </cell>
          <cell r="L731" t="str">
            <v/>
          </cell>
          <cell r="M731">
            <v>10</v>
          </cell>
          <cell r="N731" t="str">
            <v/>
          </cell>
          <cell r="O731" t="str">
            <v/>
          </cell>
        </row>
        <row r="732">
          <cell r="A732">
            <v>5</v>
          </cell>
          <cell r="B732" t="str">
            <v xml:space="preserve"> 1.3.3.1.1  </v>
          </cell>
          <cell r="C732" t="str">
            <v xml:space="preserve"> KICK OFF MEETING  </v>
          </cell>
          <cell r="D732" t="str">
            <v>INSTRUMENTAÇÃO</v>
          </cell>
          <cell r="E732">
            <v>0.50000000000000011</v>
          </cell>
          <cell r="F732">
            <v>1</v>
          </cell>
          <cell r="H732">
            <v>0</v>
          </cell>
          <cell r="I732">
            <v>1</v>
          </cell>
          <cell r="J732" t="str">
            <v/>
          </cell>
          <cell r="K732" t="str">
            <v/>
          </cell>
          <cell r="L732" t="str">
            <v/>
          </cell>
          <cell r="M732" t="str">
            <v/>
          </cell>
          <cell r="N732">
            <v>5</v>
          </cell>
          <cell r="O732" t="str">
            <v/>
          </cell>
        </row>
        <row r="733">
          <cell r="A733">
            <v>5</v>
          </cell>
          <cell r="B733" t="str">
            <v xml:space="preserve"> 1.3.3.1.2  </v>
          </cell>
          <cell r="C733" t="str">
            <v xml:space="preserve"> MOBILIZAÇÃO, PLANEJAMENTO. MANUTENÇÃO  </v>
          </cell>
          <cell r="D733" t="str">
            <v>INSTRUMENTAÇÃO</v>
          </cell>
          <cell r="E733" t="str">
            <v>1.1.2.1.5.9</v>
          </cell>
          <cell r="F733" t="str">
            <v>1.1.2.1.5.9.1</v>
          </cell>
          <cell r="H733">
            <v>0</v>
          </cell>
          <cell r="I733">
            <v>0</v>
          </cell>
          <cell r="J733" t="str">
            <v/>
          </cell>
          <cell r="K733" t="str">
            <v/>
          </cell>
          <cell r="L733" t="str">
            <v/>
          </cell>
          <cell r="M733" t="str">
            <v/>
          </cell>
          <cell r="N733">
            <v>75</v>
          </cell>
          <cell r="O733" t="str">
            <v/>
          </cell>
        </row>
        <row r="734">
          <cell r="A734">
            <v>6</v>
          </cell>
          <cell r="B734" t="str">
            <v xml:space="preserve"> 1.3.3.1.2.1  </v>
          </cell>
          <cell r="C734" t="str">
            <v xml:space="preserve"> MOBILIZAÇÃO DAS EQUIPES  </v>
          </cell>
          <cell r="D734" t="str">
            <v>INSTRUMENTAÇÃO</v>
          </cell>
          <cell r="E734" t="str">
            <v>1.1.2.1.5.9</v>
          </cell>
          <cell r="F734" t="str">
            <v>1.1.2.1.5.9.1</v>
          </cell>
          <cell r="H734">
            <v>0</v>
          </cell>
          <cell r="I734">
            <v>0</v>
          </cell>
          <cell r="J734" t="str">
            <v/>
          </cell>
          <cell r="K734" t="str">
            <v/>
          </cell>
          <cell r="L734" t="str">
            <v/>
          </cell>
          <cell r="M734" t="str">
            <v/>
          </cell>
          <cell r="N734" t="str">
            <v/>
          </cell>
          <cell r="O734">
            <v>10</v>
          </cell>
        </row>
        <row r="735">
          <cell r="B735" t="str">
            <v>1.3.3.1.2.1.1</v>
          </cell>
          <cell r="C735" t="str">
            <v xml:space="preserve"> MOBILIZAÇÃO DA EQUIPE NO ESCRITÓRIO SEDE DA CONTRATADA</v>
          </cell>
          <cell r="D735" t="str">
            <v>INSTRUMENTAÇÃO</v>
          </cell>
          <cell r="E735">
            <v>3.7499999999999999E-2</v>
          </cell>
          <cell r="F735">
            <v>1</v>
          </cell>
          <cell r="H735">
            <v>0</v>
          </cell>
          <cell r="I735">
            <v>0</v>
          </cell>
          <cell r="K735" t="str">
            <v>FOLHA DE DADOS - TRANSMISSORES DE NÍVEL TIPO RADAR</v>
          </cell>
          <cell r="L735" t="str">
            <v>A4</v>
          </cell>
          <cell r="M735" t="str">
            <v>19</v>
          </cell>
          <cell r="N735">
            <v>50</v>
          </cell>
        </row>
        <row r="736">
          <cell r="B736" t="str">
            <v>1.3.3.1.2.1.2</v>
          </cell>
          <cell r="C736" t="str">
            <v xml:space="preserve"> MOBILIZAÇÃO DA EQUIPE MÍNIMA LOTADA NA UM-REPAR</v>
          </cell>
          <cell r="D736" t="str">
            <v>INSTRUMENTAÇÃO</v>
          </cell>
          <cell r="E736">
            <v>0.71249999999999991</v>
          </cell>
          <cell r="F736">
            <v>1</v>
          </cell>
          <cell r="H736">
            <v>0</v>
          </cell>
          <cell r="I736">
            <v>0</v>
          </cell>
          <cell r="K736" t="str">
            <v>FOLHA DE DADOS - VISORES DE NÍVEL</v>
          </cell>
          <cell r="L736" t="str">
            <v>A4</v>
          </cell>
          <cell r="M736" t="str">
            <v>7</v>
          </cell>
          <cell r="N736">
            <v>55</v>
          </cell>
        </row>
        <row r="737">
          <cell r="A737">
            <v>6</v>
          </cell>
          <cell r="B737" t="str">
            <v xml:space="preserve">1.3.3.1.2.2  </v>
          </cell>
          <cell r="C737" t="str">
            <v xml:space="preserve"> PLANEJAMENTO  </v>
          </cell>
          <cell r="D737" t="str">
            <v>INSTRUMENTAÇÃO</v>
          </cell>
          <cell r="E737" t="str">
            <v>1.1.2.1.5.9</v>
          </cell>
          <cell r="F737" t="str">
            <v>1.1.2.1.5.9.1</v>
          </cell>
          <cell r="H737">
            <v>0</v>
          </cell>
          <cell r="I737">
            <v>0</v>
          </cell>
          <cell r="J737" t="str">
            <v/>
          </cell>
          <cell r="K737" t="str">
            <v/>
          </cell>
          <cell r="L737" t="str">
            <v/>
          </cell>
          <cell r="M737" t="str">
            <v/>
          </cell>
          <cell r="N737" t="str">
            <v/>
          </cell>
          <cell r="O737">
            <v>40</v>
          </cell>
        </row>
        <row r="738">
          <cell r="B738" t="str">
            <v>1.3.3.1.2.2.1</v>
          </cell>
          <cell r="C738" t="str">
            <v>ORGANIZAÇÃO, RESPONSABILIDADE, AUTORIDADE E RECURSOS</v>
          </cell>
          <cell r="D738" t="str">
            <v>INSTRUMENTAÇÃO</v>
          </cell>
          <cell r="E738" t="str">
            <v>1.1.2.1.5.9</v>
          </cell>
          <cell r="F738" t="str">
            <v>1.1.2.1.5.9.1</v>
          </cell>
          <cell r="H738">
            <v>0</v>
          </cell>
          <cell r="I738">
            <v>0</v>
          </cell>
          <cell r="K738" t="str">
            <v>FOLHA DE DADOS - VÁLVULAS DE CONTROLE</v>
          </cell>
          <cell r="L738" t="str">
            <v>A4</v>
          </cell>
          <cell r="M738" t="str">
            <v>34</v>
          </cell>
          <cell r="N738">
            <v>120</v>
          </cell>
        </row>
        <row r="739">
          <cell r="B739" t="str">
            <v>1.3.3.1.2.2.1.1</v>
          </cell>
          <cell r="C739" t="str">
            <v>ORGANOGRAMAS</v>
          </cell>
          <cell r="D739" t="str">
            <v>INSTRUMENTAÇÃO</v>
          </cell>
          <cell r="E739">
            <v>0.15</v>
          </cell>
          <cell r="F739">
            <v>1</v>
          </cell>
          <cell r="H739">
            <v>1</v>
          </cell>
          <cell r="I739">
            <v>0</v>
          </cell>
          <cell r="K739" t="str">
            <v xml:space="preserve">FOLHA DE DADOS - VÁLVULAS DE CONTROLE ON-OFF </v>
          </cell>
          <cell r="L739" t="str">
            <v>A4</v>
          </cell>
          <cell r="M739" t="str">
            <v>24</v>
          </cell>
          <cell r="N739">
            <v>65</v>
          </cell>
        </row>
        <row r="740">
          <cell r="B740" t="str">
            <v>1.3.3.1.2.2.1.2</v>
          </cell>
          <cell r="C740" t="str">
            <v>CURRÍCULOS</v>
          </cell>
          <cell r="D740" t="str">
            <v>INSTRUMENTAÇÃO</v>
          </cell>
          <cell r="E740">
            <v>0.15</v>
          </cell>
          <cell r="F740">
            <v>1</v>
          </cell>
          <cell r="H740">
            <v>1</v>
          </cell>
          <cell r="I740">
            <v>0</v>
          </cell>
          <cell r="K740" t="str">
            <v>FOLHA DE DADOS - VÁLVULAS TIPO ESFERA COM ATUADORES ELETROHIDRÁULICOS (CONTENÇÃO DE INVENTÁRIOS)</v>
          </cell>
          <cell r="L740" t="str">
            <v>A4</v>
          </cell>
          <cell r="M740" t="str">
            <v>8</v>
          </cell>
          <cell r="N740">
            <v>45</v>
          </cell>
        </row>
        <row r="741">
          <cell r="B741" t="str">
            <v>1.3.3.1.2.2.2</v>
          </cell>
          <cell r="C741" t="str">
            <v>RECURSOS</v>
          </cell>
          <cell r="D741" t="str">
            <v>INSTRUMENTAÇÃO</v>
          </cell>
          <cell r="E741" t="str">
            <v>1.1.2.1.5.9</v>
          </cell>
          <cell r="F741" t="str">
            <v>1.1.2.1.5.9.1</v>
          </cell>
          <cell r="H741">
            <v>0</v>
          </cell>
          <cell r="I741">
            <v>0</v>
          </cell>
          <cell r="K741" t="str">
            <v>FOLHA DE DADOS - VÁLVULAS AUTO-OPERADAS</v>
          </cell>
          <cell r="L741" t="str">
            <v>A4</v>
          </cell>
          <cell r="M741" t="str">
            <v>3</v>
          </cell>
          <cell r="N741">
            <v>15</v>
          </cell>
        </row>
        <row r="742">
          <cell r="B742" t="str">
            <v>1.3.3.1.2.2.2.1</v>
          </cell>
          <cell r="C742" t="str">
            <v>HISTOGRAMA DE MÃO DE OBRA</v>
          </cell>
          <cell r="D742" t="str">
            <v>INSTRUMENTAÇÃO</v>
          </cell>
          <cell r="E742">
            <v>0.3</v>
          </cell>
          <cell r="F742">
            <v>1</v>
          </cell>
          <cell r="H742">
            <v>0</v>
          </cell>
          <cell r="I742">
            <v>0</v>
          </cell>
          <cell r="K742" t="str">
            <v>FOLHA DE DADOS - VÁLVULAS DE DILÚVIO</v>
          </cell>
          <cell r="L742" t="str">
            <v>A4</v>
          </cell>
          <cell r="M742" t="str">
            <v>8</v>
          </cell>
          <cell r="N742">
            <v>45</v>
          </cell>
        </row>
        <row r="743">
          <cell r="B743" t="str">
            <v>1.3.3.1.2.2.3</v>
          </cell>
          <cell r="C743" t="str">
            <v>PROCEDIMENTO DE PLANEJAMENTO DE PROJETO</v>
          </cell>
          <cell r="D743" t="str">
            <v>INSTRUMENTAÇÃO</v>
          </cell>
          <cell r="E743" t="str">
            <v>1.1.2.1.5.9</v>
          </cell>
          <cell r="F743" t="str">
            <v>1.1.2.1.5.9.1</v>
          </cell>
          <cell r="H743">
            <v>0</v>
          </cell>
          <cell r="I743">
            <v>0</v>
          </cell>
          <cell r="K743" t="str">
            <v>FOLHA DE DADOS - VÁLVULAS DE  SEGURANÇA E ALÍVIO</v>
          </cell>
          <cell r="L743" t="str">
            <v>A4</v>
          </cell>
          <cell r="M743" t="str">
            <v>19</v>
          </cell>
          <cell r="N743">
            <v>65</v>
          </cell>
        </row>
        <row r="744">
          <cell r="B744" t="str">
            <v>1.3.3.1.2.2.3.1</v>
          </cell>
          <cell r="C744" t="str">
            <v>EAP DETALHADA</v>
          </cell>
          <cell r="D744" t="str">
            <v>INSTRUMENTAÇÃO</v>
          </cell>
          <cell r="E744">
            <v>0.27</v>
          </cell>
          <cell r="F744">
            <v>1</v>
          </cell>
          <cell r="H744">
            <v>0</v>
          </cell>
          <cell r="I744">
            <v>0</v>
          </cell>
          <cell r="K744" t="str">
            <v>FOLHA DE DADOS - VÁLVULAS DE ALÍVIO DE PRESSÃO E VÁCUO</v>
          </cell>
          <cell r="L744" t="str">
            <v>A4</v>
          </cell>
          <cell r="M744" t="str">
            <v>1</v>
          </cell>
          <cell r="N744">
            <v>15</v>
          </cell>
        </row>
        <row r="745">
          <cell r="B745" t="str">
            <v>1.3.3.1.2.2.3.2</v>
          </cell>
          <cell r="C745" t="str">
            <v>LISTA DE DOCUMENTOS DA U-2316 - UHDS</v>
          </cell>
          <cell r="D745" t="str">
            <v>INSTRUMENTAÇÃO</v>
          </cell>
          <cell r="E745">
            <v>0.36</v>
          </cell>
          <cell r="F745">
            <v>1</v>
          </cell>
          <cell r="H745">
            <v>0</v>
          </cell>
          <cell r="I745">
            <v>0</v>
          </cell>
          <cell r="K745" t="str">
            <v>FOLHA DE DADOS - MONITORES DE CORROSÃO</v>
          </cell>
          <cell r="L745" t="str">
            <v>A4</v>
          </cell>
          <cell r="M745" t="str">
            <v>3</v>
          </cell>
          <cell r="N745">
            <v>15</v>
          </cell>
        </row>
        <row r="746">
          <cell r="B746" t="str">
            <v>1.3.3.1.2.2.3.3</v>
          </cell>
          <cell r="C746" t="str">
            <v>CRONOGRAMA DE EXECUÇÃO FÍSICA DETALHADO</v>
          </cell>
          <cell r="D746" t="str">
            <v>INSTRUMENTAÇÃO</v>
          </cell>
          <cell r="E746">
            <v>0.36</v>
          </cell>
          <cell r="F746">
            <v>1</v>
          </cell>
          <cell r="H746">
            <v>0</v>
          </cell>
          <cell r="I746">
            <v>0</v>
          </cell>
          <cell r="K746" t="str">
            <v>FOLHA DE DADOS - ANALISADORES DE ENXOFRE</v>
          </cell>
          <cell r="L746" t="str">
            <v>A4</v>
          </cell>
          <cell r="M746">
            <v>5</v>
          </cell>
          <cell r="N746">
            <v>45</v>
          </cell>
        </row>
        <row r="747">
          <cell r="B747" t="str">
            <v>1.3.3.1.2.2.3.4</v>
          </cell>
          <cell r="C747" t="str">
            <v>CURVA DE EXECUÇÃO FÍSICA</v>
          </cell>
          <cell r="D747" t="str">
            <v>INSTRUMENTAÇÃO</v>
          </cell>
          <cell r="E747">
            <v>0.18</v>
          </cell>
          <cell r="F747">
            <v>1</v>
          </cell>
          <cell r="H747">
            <v>0</v>
          </cell>
          <cell r="I747">
            <v>0</v>
          </cell>
          <cell r="K747" t="str">
            <v>FOLHA DE DADOS - ANALISADORES DE H2S</v>
          </cell>
          <cell r="L747" t="str">
            <v>A4</v>
          </cell>
          <cell r="M747">
            <v>4</v>
          </cell>
          <cell r="N747">
            <v>20</v>
          </cell>
        </row>
        <row r="748">
          <cell r="B748" t="str">
            <v>1.3.3.1.2.2.3.5</v>
          </cell>
          <cell r="C748" t="str">
            <v>CRONOGRAMA DE EXECUÇÃO FÍSICA-FINANCEIRO DETALHADO</v>
          </cell>
          <cell r="D748" t="str">
            <v>INSTRUMENTAÇÃO</v>
          </cell>
          <cell r="E748">
            <v>0.18</v>
          </cell>
          <cell r="F748">
            <v>1</v>
          </cell>
          <cell r="H748">
            <v>0</v>
          </cell>
          <cell r="I748">
            <v>0</v>
          </cell>
          <cell r="K748" t="str">
            <v>FOLHA DE DADOS - ANALISADORES DE  O2</v>
          </cell>
          <cell r="L748" t="str">
            <v>A4</v>
          </cell>
          <cell r="M748">
            <v>3</v>
          </cell>
          <cell r="N748">
            <v>15</v>
          </cell>
        </row>
        <row r="749">
          <cell r="B749" t="str">
            <v>1.3.3.1.2.2.3.6</v>
          </cell>
          <cell r="C749" t="str">
            <v>CURVA DE EXECUÇÃO FÍSICA-FINANCEIRA</v>
          </cell>
          <cell r="D749" t="str">
            <v>INSTRUMENTAÇÃO</v>
          </cell>
          <cell r="E749">
            <v>0.18</v>
          </cell>
          <cell r="F749">
            <v>1</v>
          </cell>
          <cell r="H749">
            <v>0</v>
          </cell>
          <cell r="I749">
            <v>0</v>
          </cell>
          <cell r="K749" t="str">
            <v>FOLHA DE DADOS - ANALISADORES DE PH</v>
          </cell>
          <cell r="L749" t="str">
            <v>A4</v>
          </cell>
          <cell r="M749">
            <v>2</v>
          </cell>
          <cell r="N749">
            <v>15</v>
          </cell>
        </row>
        <row r="750">
          <cell r="B750" t="str">
            <v>1.3.3.1.2.2.3.7</v>
          </cell>
          <cell r="C750" t="str">
            <v>PROCEDIMENTO DE MEDIÇÃO DE SERVIÇOS</v>
          </cell>
          <cell r="D750" t="str">
            <v>INSTRUMENTAÇÃO</v>
          </cell>
          <cell r="E750">
            <v>0.27</v>
          </cell>
          <cell r="F750">
            <v>1</v>
          </cell>
          <cell r="H750">
            <v>1</v>
          </cell>
          <cell r="I750">
            <v>0</v>
          </cell>
          <cell r="K750" t="str">
            <v>FOLHA DE DADOS - CROMATÓGRAFOS</v>
          </cell>
          <cell r="L750" t="str">
            <v>A4</v>
          </cell>
          <cell r="M750">
            <v>15</v>
          </cell>
          <cell r="N750">
            <v>65</v>
          </cell>
        </row>
        <row r="751">
          <cell r="B751" t="str">
            <v>1.3.3.1.2.2.4</v>
          </cell>
          <cell r="C751" t="str">
            <v>PROCEDIMENTOS DE QSMS</v>
          </cell>
          <cell r="D751" t="str">
            <v>INSTRUMENTAÇÃO</v>
          </cell>
          <cell r="E751" t="str">
            <v>1.1.2.1.5.9</v>
          </cell>
          <cell r="F751" t="str">
            <v>1.1.2.1.5.9.1</v>
          </cell>
          <cell r="H751">
            <v>0</v>
          </cell>
          <cell r="I751">
            <v>0</v>
          </cell>
          <cell r="K751" t="str">
            <v>FOLHA DE DADOS - DETECTORES DE GÁS</v>
          </cell>
          <cell r="L751" t="str">
            <v>A4</v>
          </cell>
          <cell r="M751" t="str">
            <v>18</v>
          </cell>
          <cell r="N751">
            <v>50</v>
          </cell>
        </row>
        <row r="752">
          <cell r="B752" t="str">
            <v>1.3.3.1.2.2.4.1</v>
          </cell>
          <cell r="C752" t="str">
            <v>MANUAL DA QUALIDADE DE PROJETO DE PRÉ-DETALHAMENTO</v>
          </cell>
          <cell r="D752" t="str">
            <v>INSTRUMENTAÇÃO</v>
          </cell>
          <cell r="E752">
            <v>0.41999999999999987</v>
          </cell>
          <cell r="F752">
            <v>1</v>
          </cell>
          <cell r="H752">
            <v>1</v>
          </cell>
          <cell r="I752">
            <v>0</v>
          </cell>
          <cell r="K752" t="str">
            <v>FOLHA DE DADOS - ACIONADORES MANUAIS (BOTOEIRAS)</v>
          </cell>
          <cell r="L752" t="str">
            <v>A4</v>
          </cell>
          <cell r="M752" t="str">
            <v>3</v>
          </cell>
          <cell r="N752">
            <v>15</v>
          </cell>
        </row>
        <row r="753">
          <cell r="B753" t="str">
            <v>1.3.3.1.2.2.4.2</v>
          </cell>
          <cell r="C753" t="str">
            <v>PLANO DA QUALIDADE</v>
          </cell>
          <cell r="D753" t="str">
            <v>INSTRUMENTAÇÃO</v>
          </cell>
          <cell r="E753">
            <v>0.18</v>
          </cell>
          <cell r="F753">
            <v>1</v>
          </cell>
          <cell r="H753">
            <v>1</v>
          </cell>
          <cell r="I753">
            <v>0</v>
          </cell>
          <cell r="K753" t="str">
            <v>FOLHA DE DADOS -SIRENES ÁUDIO VISUAIS</v>
          </cell>
          <cell r="L753" t="str">
            <v>A4</v>
          </cell>
          <cell r="M753" t="str">
            <v>3</v>
          </cell>
          <cell r="N753">
            <v>15</v>
          </cell>
        </row>
        <row r="754">
          <cell r="A754">
            <v>6</v>
          </cell>
          <cell r="B754" t="str">
            <v xml:space="preserve"> 1.3.3.1.2.3</v>
          </cell>
          <cell r="C754" t="str">
            <v xml:space="preserve"> MANUTENÇÃO DAS EQUIPES  </v>
          </cell>
          <cell r="D754" t="str">
            <v>INSTRUMENTAÇÃO</v>
          </cell>
          <cell r="E754" t="str">
            <v>1.1.2.1.5.9</v>
          </cell>
          <cell r="F754" t="str">
            <v>1.1.2.1.5.9.1</v>
          </cell>
          <cell r="H754">
            <v>0</v>
          </cell>
          <cell r="I754">
            <v>0</v>
          </cell>
          <cell r="J754" t="str">
            <v/>
          </cell>
          <cell r="K754" t="str">
            <v/>
          </cell>
          <cell r="L754" t="str">
            <v/>
          </cell>
          <cell r="M754" t="str">
            <v/>
          </cell>
          <cell r="N754" t="str">
            <v/>
          </cell>
          <cell r="O754">
            <v>50</v>
          </cell>
        </row>
        <row r="755">
          <cell r="B755" t="str">
            <v xml:space="preserve"> 1.3.3.1.2.3.1</v>
          </cell>
          <cell r="C755" t="str">
            <v>MANUTENÇÃO DA EQUIPE NO ESCRITÓRIO SEDE DA CONTRATADA</v>
          </cell>
          <cell r="D755" t="str">
            <v>INSTRUMENTAÇÃO</v>
          </cell>
          <cell r="E755">
            <v>0</v>
          </cell>
          <cell r="F755">
            <v>1</v>
          </cell>
          <cell r="H755">
            <v>0</v>
          </cell>
          <cell r="I755">
            <v>0</v>
          </cell>
          <cell r="K755" t="str">
            <v>FOLHA DE DADOS - PAINÉIS DE REARRANJO</v>
          </cell>
          <cell r="L755" t="str">
            <v>A4</v>
          </cell>
          <cell r="M755">
            <v>25</v>
          </cell>
          <cell r="N755">
            <v>65</v>
          </cell>
        </row>
        <row r="756">
          <cell r="B756" t="str">
            <v xml:space="preserve"> 1.3.3.1.2.3.2</v>
          </cell>
          <cell r="C756" t="str">
            <v>MANUTENÇÃO DA EQUIPE MÍNIMA LOTADA NA UM-REPAR</v>
          </cell>
          <cell r="D756" t="str">
            <v>INSTRUMENTAÇÃO</v>
          </cell>
          <cell r="E756">
            <v>0</v>
          </cell>
          <cell r="F756">
            <v>1</v>
          </cell>
          <cell r="H756">
            <v>0</v>
          </cell>
          <cell r="I756">
            <v>0</v>
          </cell>
        </row>
        <row r="757">
          <cell r="A757">
            <v>5</v>
          </cell>
          <cell r="B757" t="str">
            <v xml:space="preserve"> 1.3.3.1.3  </v>
          </cell>
          <cell r="C757" t="str">
            <v xml:space="preserve"> DESMOBILIZAÇÃO  </v>
          </cell>
          <cell r="D757" t="str">
            <v>INSTRUMENTAÇÃO</v>
          </cell>
          <cell r="E757">
            <v>2.0000000000000004</v>
          </cell>
          <cell r="F757">
            <v>1</v>
          </cell>
          <cell r="H757">
            <v>0</v>
          </cell>
          <cell r="I757">
            <v>0</v>
          </cell>
          <cell r="J757" t="str">
            <v/>
          </cell>
          <cell r="K757" t="str">
            <v/>
          </cell>
          <cell r="L757" t="str">
            <v/>
          </cell>
          <cell r="M757" t="str">
            <v/>
          </cell>
          <cell r="N757">
            <v>20</v>
          </cell>
          <cell r="O757" t="str">
            <v/>
          </cell>
        </row>
        <row r="758">
          <cell r="A758">
            <v>4</v>
          </cell>
          <cell r="B758" t="str">
            <v xml:space="preserve"> 1.3.3.2  </v>
          </cell>
          <cell r="C758" t="str">
            <v xml:space="preserve"> INFRA-ESTRUTURA  </v>
          </cell>
          <cell r="D758" t="str">
            <v>INSTRUMENTAÇÃO</v>
          </cell>
          <cell r="E758" t="str">
            <v>1.1.2.1.5.9</v>
          </cell>
          <cell r="F758" t="str">
            <v>1.1.2.1.5.9.1</v>
          </cell>
          <cell r="H758">
            <v>0</v>
          </cell>
          <cell r="I758">
            <v>0</v>
          </cell>
          <cell r="J758" t="str">
            <v/>
          </cell>
          <cell r="K758" t="str">
            <v/>
          </cell>
          <cell r="L758" t="str">
            <v/>
          </cell>
          <cell r="M758">
            <v>8</v>
          </cell>
          <cell r="N758" t="str">
            <v/>
          </cell>
          <cell r="O758" t="str">
            <v/>
          </cell>
        </row>
        <row r="759">
          <cell r="A759">
            <v>5</v>
          </cell>
          <cell r="B759" t="str">
            <v xml:space="preserve"> 1.3.3.2.1  </v>
          </cell>
          <cell r="C759" t="str">
            <v xml:space="preserve"> ESCRITÓRIO DA CONTRATADA NA UN-REPAR  </v>
          </cell>
          <cell r="D759" t="str">
            <v>INSTRUMENTAÇÃO</v>
          </cell>
          <cell r="E759" t="str">
            <v>1.1.2.1.5.9</v>
          </cell>
          <cell r="F759" t="str">
            <v>1.1.2.1.5.9.1</v>
          </cell>
          <cell r="H759">
            <v>0</v>
          </cell>
          <cell r="I759">
            <v>0</v>
          </cell>
          <cell r="J759" t="str">
            <v/>
          </cell>
          <cell r="K759" t="str">
            <v/>
          </cell>
          <cell r="L759" t="str">
            <v/>
          </cell>
          <cell r="M759" t="str">
            <v/>
          </cell>
          <cell r="N759">
            <v>100</v>
          </cell>
          <cell r="O759" t="str">
            <v/>
          </cell>
        </row>
        <row r="760">
          <cell r="B760" t="str">
            <v xml:space="preserve"> 1.3.3.2.1.1</v>
          </cell>
          <cell r="C760" t="str">
            <v xml:space="preserve">IMPLANTAÇÃO DO ESCRITÓRIO DA CONTRATADA NA UN-REPAR  </v>
          </cell>
          <cell r="D760" t="str">
            <v>INSTRUMENTAÇÃO</v>
          </cell>
          <cell r="E760">
            <v>0</v>
          </cell>
          <cell r="F760">
            <v>1</v>
          </cell>
          <cell r="H760">
            <v>0</v>
          </cell>
          <cell r="I760">
            <v>0</v>
          </cell>
          <cell r="K760" t="str">
            <v>RM - POÇOS DE PROTEÇÃO</v>
          </cell>
          <cell r="L760" t="str">
            <v>A4</v>
          </cell>
          <cell r="N760">
            <v>5</v>
          </cell>
          <cell r="O760">
            <v>10</v>
          </cell>
        </row>
        <row r="761">
          <cell r="B761" t="str">
            <v xml:space="preserve"> 1.3.3.2.1.2</v>
          </cell>
          <cell r="C761" t="str">
            <v xml:space="preserve">MANUTENÇÃO ESCRITÓRIO DA CONTRATADA NA UN-REPAR  </v>
          </cell>
          <cell r="D761" t="str">
            <v>INSTRUMENTAÇÃO</v>
          </cell>
          <cell r="E761">
            <v>0</v>
          </cell>
          <cell r="F761">
            <v>1</v>
          </cell>
          <cell r="H761">
            <v>0</v>
          </cell>
          <cell r="I761">
            <v>0</v>
          </cell>
          <cell r="K761" t="str">
            <v>RM - TRANSMISSORES DE TEMPERATURA</v>
          </cell>
          <cell r="L761" t="str">
            <v>A4</v>
          </cell>
          <cell r="N761">
            <v>5</v>
          </cell>
          <cell r="O761">
            <v>90</v>
          </cell>
        </row>
        <row r="762">
          <cell r="A762">
            <v>4</v>
          </cell>
          <cell r="B762" t="str">
            <v xml:space="preserve"> 1.3.3.3  </v>
          </cell>
          <cell r="C762" t="str">
            <v xml:space="preserve"> PROJETOS CIVIS E ELETRONICOS  </v>
          </cell>
          <cell r="D762" t="str">
            <v>INSTRUMENTAÇÃO</v>
          </cell>
          <cell r="E762" t="str">
            <v>1.1.2.1.5.9</v>
          </cell>
          <cell r="F762" t="str">
            <v>1.1.2.1.5.9.1</v>
          </cell>
          <cell r="H762">
            <v>0</v>
          </cell>
          <cell r="I762">
            <v>0</v>
          </cell>
          <cell r="J762" t="str">
            <v/>
          </cell>
          <cell r="K762" t="str">
            <v/>
          </cell>
          <cell r="L762" t="str">
            <v/>
          </cell>
          <cell r="M762">
            <v>82</v>
          </cell>
          <cell r="N762" t="str">
            <v/>
          </cell>
          <cell r="O762" t="str">
            <v/>
          </cell>
        </row>
        <row r="763">
          <cell r="A763">
            <v>5</v>
          </cell>
          <cell r="B763" t="str">
            <v xml:space="preserve"> 1.3.3.3.1  </v>
          </cell>
          <cell r="C763" t="str">
            <v xml:space="preserve"> CIVIL  </v>
          </cell>
          <cell r="D763" t="str">
            <v>INSTRUMENTAÇÃO</v>
          </cell>
          <cell r="E763" t="str">
            <v>1.1.2.1.5.9</v>
          </cell>
          <cell r="F763" t="str">
            <v>1.1.2.1.5.9.1</v>
          </cell>
          <cell r="H763">
            <v>0</v>
          </cell>
          <cell r="I763">
            <v>0</v>
          </cell>
          <cell r="J763" t="str">
            <v/>
          </cell>
          <cell r="K763" t="str">
            <v/>
          </cell>
          <cell r="L763" t="str">
            <v/>
          </cell>
          <cell r="M763" t="str">
            <v/>
          </cell>
          <cell r="N763">
            <v>15</v>
          </cell>
          <cell r="O763" t="str">
            <v/>
          </cell>
        </row>
        <row r="764">
          <cell r="A764">
            <v>6</v>
          </cell>
          <cell r="B764" t="str">
            <v xml:space="preserve"> 1.3.3.3.1.1  </v>
          </cell>
          <cell r="C764" t="str">
            <v xml:space="preserve"> ESTRUTURA  </v>
          </cell>
          <cell r="D764" t="str">
            <v>INSTRUMENTAÇÃO</v>
          </cell>
          <cell r="E764" t="str">
            <v>1.1.2.1.5.9</v>
          </cell>
          <cell r="F764" t="str">
            <v>1.1.2.1.5.9.1</v>
          </cell>
          <cell r="H764">
            <v>0</v>
          </cell>
          <cell r="I764">
            <v>0</v>
          </cell>
          <cell r="J764" t="str">
            <v/>
          </cell>
          <cell r="K764" t="str">
            <v/>
          </cell>
          <cell r="L764" t="str">
            <v/>
          </cell>
          <cell r="M764" t="str">
            <v/>
          </cell>
          <cell r="N764" t="str">
            <v/>
          </cell>
          <cell r="O764">
            <v>40</v>
          </cell>
        </row>
        <row r="765">
          <cell r="A765">
            <v>6</v>
          </cell>
          <cell r="B765" t="str">
            <v xml:space="preserve"> 1.3.3.3.1.2</v>
          </cell>
          <cell r="C765" t="str">
            <v xml:space="preserve"> ARQUITETONICO  </v>
          </cell>
          <cell r="D765" t="str">
            <v>INSTRUMENTAÇÃO</v>
          </cell>
          <cell r="E765" t="str">
            <v>1.1.2.1.5.9</v>
          </cell>
          <cell r="F765" t="str">
            <v>1.1.2.1.5.9.1</v>
          </cell>
          <cell r="H765">
            <v>0</v>
          </cell>
          <cell r="I765">
            <v>0</v>
          </cell>
          <cell r="J765" t="str">
            <v/>
          </cell>
          <cell r="K765" t="str">
            <v/>
          </cell>
          <cell r="L765" t="str">
            <v/>
          </cell>
          <cell r="M765" t="str">
            <v/>
          </cell>
          <cell r="N765" t="str">
            <v/>
          </cell>
          <cell r="O765">
            <v>30</v>
          </cell>
        </row>
        <row r="766">
          <cell r="A766">
            <v>6</v>
          </cell>
          <cell r="B766" t="str">
            <v xml:space="preserve"> 1.3.3.3.1.3</v>
          </cell>
          <cell r="C766" t="str">
            <v xml:space="preserve"> UNDERGROUD  </v>
          </cell>
          <cell r="D766" t="str">
            <v>INSTRUMENTAÇÃO</v>
          </cell>
          <cell r="E766" t="str">
            <v>1.1.2.1.5.9</v>
          </cell>
          <cell r="F766" t="str">
            <v>1.1.2.1.5.9.1</v>
          </cell>
          <cell r="H766">
            <v>0</v>
          </cell>
          <cell r="I766">
            <v>0</v>
          </cell>
          <cell r="J766" t="str">
            <v/>
          </cell>
          <cell r="K766" t="str">
            <v/>
          </cell>
          <cell r="L766" t="str">
            <v/>
          </cell>
          <cell r="M766" t="str">
            <v/>
          </cell>
          <cell r="N766" t="str">
            <v/>
          </cell>
          <cell r="O766">
            <v>30</v>
          </cell>
        </row>
        <row r="767">
          <cell r="A767">
            <v>5</v>
          </cell>
          <cell r="B767" t="str">
            <v xml:space="preserve"> 1.3.3.3.2  </v>
          </cell>
          <cell r="C767" t="str">
            <v xml:space="preserve"> ELETROMECÂNICOS  </v>
          </cell>
          <cell r="D767" t="str">
            <v>INSTRUMENTAÇÃO</v>
          </cell>
          <cell r="E767" t="str">
            <v>1.1.2.1.5.9</v>
          </cell>
          <cell r="F767" t="str">
            <v>1.1.2.1.5.9.1</v>
          </cell>
          <cell r="H767">
            <v>0</v>
          </cell>
          <cell r="I767">
            <v>0</v>
          </cell>
          <cell r="J767" t="str">
            <v/>
          </cell>
          <cell r="K767" t="str">
            <v/>
          </cell>
          <cell r="L767" t="str">
            <v/>
          </cell>
          <cell r="M767" t="str">
            <v/>
          </cell>
          <cell r="N767">
            <v>78</v>
          </cell>
          <cell r="O767" t="str">
            <v/>
          </cell>
        </row>
        <row r="768">
          <cell r="A768">
            <v>6</v>
          </cell>
          <cell r="B768" t="str">
            <v xml:space="preserve"> 1.3.3.3.2.1  </v>
          </cell>
          <cell r="C768" t="str">
            <v xml:space="preserve"> PROCESSO  </v>
          </cell>
          <cell r="D768" t="str">
            <v>INSTRUMENTAÇÃO</v>
          </cell>
          <cell r="E768" t="str">
            <v>1.1.2.1.5.9</v>
          </cell>
          <cell r="F768" t="str">
            <v>1.1.2.1.5.9.1</v>
          </cell>
          <cell r="H768">
            <v>0</v>
          </cell>
          <cell r="I768">
            <v>0</v>
          </cell>
          <cell r="J768" t="str">
            <v/>
          </cell>
          <cell r="K768" t="str">
            <v/>
          </cell>
          <cell r="L768" t="str">
            <v/>
          </cell>
          <cell r="M768" t="str">
            <v/>
          </cell>
          <cell r="N768" t="str">
            <v/>
          </cell>
          <cell r="O768">
            <v>25</v>
          </cell>
        </row>
        <row r="769">
          <cell r="A769">
            <v>6</v>
          </cell>
          <cell r="B769" t="str">
            <v xml:space="preserve"> 1.3.3.3.2.2</v>
          </cell>
          <cell r="C769" t="str">
            <v xml:space="preserve"> EQUIPAMENTOS  </v>
          </cell>
          <cell r="D769" t="str">
            <v>INSTRUMENTAÇÃO</v>
          </cell>
          <cell r="E769" t="str">
            <v>1.1.2.1.5.9</v>
          </cell>
          <cell r="F769" t="str">
            <v>1.1.2.1.5.9.1</v>
          </cell>
          <cell r="H769">
            <v>0</v>
          </cell>
          <cell r="I769">
            <v>0</v>
          </cell>
          <cell r="J769" t="str">
            <v/>
          </cell>
          <cell r="K769" t="str">
            <v/>
          </cell>
          <cell r="L769" t="str">
            <v/>
          </cell>
          <cell r="M769" t="str">
            <v/>
          </cell>
          <cell r="N769" t="str">
            <v/>
          </cell>
          <cell r="O769">
            <v>15</v>
          </cell>
        </row>
        <row r="770">
          <cell r="A770">
            <v>6</v>
          </cell>
          <cell r="B770" t="str">
            <v xml:space="preserve"> 1.3.3.3.2.3</v>
          </cell>
          <cell r="C770" t="str">
            <v xml:space="preserve"> TUBULAÇÃO  </v>
          </cell>
          <cell r="D770" t="str">
            <v>INSTRUMENTAÇÃO</v>
          </cell>
          <cell r="E770" t="str">
            <v>1.1.2.1.5.9</v>
          </cell>
          <cell r="F770" t="str">
            <v>1.1.2.1.5.9.1</v>
          </cell>
          <cell r="H770">
            <v>0</v>
          </cell>
          <cell r="I770">
            <v>0</v>
          </cell>
          <cell r="J770" t="str">
            <v/>
          </cell>
          <cell r="K770" t="str">
            <v/>
          </cell>
          <cell r="L770" t="str">
            <v/>
          </cell>
          <cell r="M770" t="str">
            <v/>
          </cell>
          <cell r="N770" t="str">
            <v/>
          </cell>
          <cell r="O770">
            <v>30</v>
          </cell>
        </row>
        <row r="771">
          <cell r="A771">
            <v>6</v>
          </cell>
          <cell r="B771" t="str">
            <v xml:space="preserve"> 1.3.3.3.2.4</v>
          </cell>
          <cell r="C771" t="str">
            <v xml:space="preserve"> ELÉTRICA  </v>
          </cell>
          <cell r="D771" t="str">
            <v>INSTRUMENTAÇÃO</v>
          </cell>
          <cell r="E771" t="str">
            <v>1.1.2.1.5.9</v>
          </cell>
          <cell r="F771" t="str">
            <v>1.1.2.1.5.9.1</v>
          </cell>
          <cell r="H771">
            <v>0</v>
          </cell>
          <cell r="I771">
            <v>0</v>
          </cell>
          <cell r="J771" t="str">
            <v/>
          </cell>
          <cell r="K771" t="str">
            <v/>
          </cell>
          <cell r="L771" t="str">
            <v/>
          </cell>
          <cell r="M771" t="str">
            <v/>
          </cell>
          <cell r="N771" t="str">
            <v/>
          </cell>
          <cell r="O771">
            <v>10</v>
          </cell>
        </row>
        <row r="772">
          <cell r="A772">
            <v>6</v>
          </cell>
          <cell r="B772" t="str">
            <v xml:space="preserve"> 1.3.3.3.2.5</v>
          </cell>
          <cell r="C772" t="str">
            <v xml:space="preserve"> INSTRUMENTAÇÃO  </v>
          </cell>
          <cell r="D772" t="str">
            <v>INSTRUMENTAÇÃO</v>
          </cell>
          <cell r="E772" t="str">
            <v>1.1.2.1.5.9</v>
          </cell>
          <cell r="F772" t="str">
            <v>1.1.2.1.5.9.1</v>
          </cell>
          <cell r="H772">
            <v>0</v>
          </cell>
          <cell r="I772">
            <v>0</v>
          </cell>
          <cell r="J772" t="str">
            <v/>
          </cell>
          <cell r="K772" t="str">
            <v/>
          </cell>
          <cell r="L772" t="str">
            <v/>
          </cell>
          <cell r="M772" t="str">
            <v/>
          </cell>
          <cell r="N772" t="str">
            <v/>
          </cell>
          <cell r="O772">
            <v>20</v>
          </cell>
        </row>
        <row r="773">
          <cell r="A773">
            <v>5</v>
          </cell>
          <cell r="B773" t="str">
            <v xml:space="preserve"> 1.3.3.3.3  </v>
          </cell>
          <cell r="C773" t="str">
            <v xml:space="preserve"> LIVRO DE PROJETO DE PRÉ DETALHAMENTO  </v>
          </cell>
          <cell r="D773" t="str">
            <v>INSTRUMENTAÇÃO</v>
          </cell>
          <cell r="E773" t="str">
            <v>1.1.2.1.5.9</v>
          </cell>
          <cell r="F773" t="str">
            <v>1.1.2.1.5.9.1</v>
          </cell>
          <cell r="H773">
            <v>0</v>
          </cell>
          <cell r="I773">
            <v>0</v>
          </cell>
          <cell r="J773" t="str">
            <v/>
          </cell>
          <cell r="K773" t="str">
            <v/>
          </cell>
          <cell r="L773" t="str">
            <v/>
          </cell>
          <cell r="M773" t="str">
            <v/>
          </cell>
          <cell r="N773">
            <v>2</v>
          </cell>
          <cell r="O773" t="str">
            <v/>
          </cell>
        </row>
        <row r="774">
          <cell r="A774">
            <v>5</v>
          </cell>
          <cell r="B774" t="str">
            <v xml:space="preserve"> 1.3.3.3.4  </v>
          </cell>
          <cell r="C774" t="str">
            <v xml:space="preserve"> MAQUETE ELETRONICA  </v>
          </cell>
          <cell r="D774" t="str">
            <v>INSTRUMENTAÇÃO</v>
          </cell>
          <cell r="E774" t="str">
            <v>1.1.2.1.5.9</v>
          </cell>
          <cell r="F774" t="str">
            <v>1.1.2.1.5.9.1</v>
          </cell>
          <cell r="H774">
            <v>0</v>
          </cell>
          <cell r="I774">
            <v>0</v>
          </cell>
          <cell r="J774" t="str">
            <v/>
          </cell>
          <cell r="K774" t="str">
            <v/>
          </cell>
          <cell r="L774" t="str">
            <v/>
          </cell>
          <cell r="M774" t="str">
            <v/>
          </cell>
          <cell r="N774">
            <v>5</v>
          </cell>
          <cell r="O774" t="str">
            <v/>
          </cell>
        </row>
        <row r="775">
          <cell r="C775" t="str">
            <v xml:space="preserve">SUB-TOTAL - OSBL INTERLIGAÇÕES ENTRE AS UNIDADES </v>
          </cell>
          <cell r="D775" t="str">
            <v>INSTRUMENTAÇÃO</v>
          </cell>
          <cell r="E775" t="str">
            <v>1.1.2.1.5.9</v>
          </cell>
          <cell r="F775" t="str">
            <v>1.1.2.1.5.9.1</v>
          </cell>
          <cell r="H775" t="str">
            <v>RM-5230.00-2316-831-QGI-001</v>
          </cell>
          <cell r="I775" t="str">
            <v>RC-2316-I.37-019</v>
          </cell>
          <cell r="K775" t="str">
            <v>RM - VÁLVULAS DE CONTROLE</v>
          </cell>
          <cell r="L775" t="str">
            <v>A4</v>
          </cell>
          <cell r="N775">
            <v>5</v>
          </cell>
        </row>
        <row r="776">
          <cell r="C776">
            <v>2316</v>
          </cell>
          <cell r="D776" t="str">
            <v>INSTRUMENTAÇÃO</v>
          </cell>
          <cell r="E776" t="str">
            <v>1.1.2.1.5.9</v>
          </cell>
          <cell r="F776" t="str">
            <v>1.1.2.1.5.9.1</v>
          </cell>
          <cell r="H776" t="str">
            <v>RM-5230.00-2316-831-QGI-002</v>
          </cell>
          <cell r="I776" t="str">
            <v>RC-2316-I.37-020</v>
          </cell>
          <cell r="K776" t="str">
            <v>RM - VÁLVULAS DE CONTROLE ON-OFF</v>
          </cell>
          <cell r="L776" t="str">
            <v>A4</v>
          </cell>
          <cell r="N776">
            <v>5</v>
          </cell>
        </row>
        <row r="777">
          <cell r="C777" t="str">
            <v>TOTAL CARTEIRA DE PROPENO</v>
          </cell>
          <cell r="D777" t="str">
            <v>INSTRUMENTAÇÃO</v>
          </cell>
          <cell r="E777" t="str">
            <v>1.1.2.1.5.9</v>
          </cell>
          <cell r="F777" t="str">
            <v>1.1.2.1.5.9.1</v>
          </cell>
          <cell r="H777" t="str">
            <v>RM-5230.00-2316-831-QGI-003</v>
          </cell>
          <cell r="I777" t="str">
            <v>RC-2316-I.37-021</v>
          </cell>
          <cell r="K777" t="str">
            <v>RM - VÁLVULAS TIPO ESFERA COM ATUADORES ELETROHIDRÁULICOS (CONTENÇÃO DE INVENTÁRIOS)</v>
          </cell>
          <cell r="L777" t="str">
            <v>A4</v>
          </cell>
          <cell r="N777">
            <v>5</v>
          </cell>
        </row>
        <row r="778">
          <cell r="C778">
            <v>2316</v>
          </cell>
          <cell r="D778" t="str">
            <v>INSTRUMENTAÇÃO</v>
          </cell>
          <cell r="E778" t="str">
            <v>1.1.2.1.5.9</v>
          </cell>
          <cell r="F778" t="str">
            <v>1.1.2.1.5.9.1</v>
          </cell>
          <cell r="H778" t="str">
            <v>RM-5230.00-2316-832-QGI-001</v>
          </cell>
          <cell r="I778" t="str">
            <v>RC-2316-I.37-022</v>
          </cell>
          <cell r="K778" t="str">
            <v>RM - VÁLVULAS AUTO-OPERADAS</v>
          </cell>
          <cell r="L778" t="str">
            <v>A4</v>
          </cell>
          <cell r="N778">
            <v>5</v>
          </cell>
        </row>
        <row r="779">
          <cell r="A779">
            <v>2</v>
          </cell>
          <cell r="B779" t="str">
            <v>1.4</v>
          </cell>
          <cell r="C779" t="str">
            <v xml:space="preserve"> CARTEIRA DE SOLVENTE  </v>
          </cell>
          <cell r="D779" t="str">
            <v>INSTRUMENTAÇÃO</v>
          </cell>
          <cell r="E779" t="str">
            <v>1.1.2.1.5.9</v>
          </cell>
          <cell r="F779" t="str">
            <v>1.1.2.1.5.9.1</v>
          </cell>
          <cell r="H779" t="str">
            <v>RM-5230.00-2316-835-QGI-001</v>
          </cell>
          <cell r="I779" t="str">
            <v>RC-2316-I.37-023</v>
          </cell>
          <cell r="J779" t="str">
            <v/>
          </cell>
          <cell r="K779">
            <v>7</v>
          </cell>
          <cell r="L779" t="str">
            <v/>
          </cell>
          <cell r="M779" t="str">
            <v/>
          </cell>
          <cell r="N779" t="str">
            <v/>
          </cell>
          <cell r="O779" t="str">
            <v/>
          </cell>
        </row>
        <row r="780">
          <cell r="A780">
            <v>3</v>
          </cell>
          <cell r="B780" t="str">
            <v>1.4.1</v>
          </cell>
          <cell r="C780" t="str">
            <v xml:space="preserve">UNIDADE 2317 SOLVENTE  </v>
          </cell>
          <cell r="D780" t="str">
            <v>INSTRUMENTAÇÃO</v>
          </cell>
          <cell r="E780" t="str">
            <v>1.1.2.1.5.9</v>
          </cell>
          <cell r="F780" t="str">
            <v>1.1.2.1.5.9.1</v>
          </cell>
          <cell r="H780" t="str">
            <v>RM-5230.00-2316-841-QGI-001</v>
          </cell>
          <cell r="I780" t="str">
            <v>RC-2316-I.37-024</v>
          </cell>
          <cell r="J780" t="str">
            <v/>
          </cell>
          <cell r="K780" t="str">
            <v/>
          </cell>
          <cell r="L780">
            <v>85</v>
          </cell>
          <cell r="M780" t="str">
            <v/>
          </cell>
          <cell r="N780" t="str">
            <v/>
          </cell>
          <cell r="O780" t="str">
            <v/>
          </cell>
        </row>
        <row r="781">
          <cell r="A781">
            <v>4</v>
          </cell>
          <cell r="B781" t="str">
            <v xml:space="preserve"> 1.4.1.1  </v>
          </cell>
          <cell r="C781" t="str">
            <v xml:space="preserve"> MOBILIZAÇÃO  </v>
          </cell>
          <cell r="D781" t="str">
            <v>INSTRUMENTAÇÃO</v>
          </cell>
          <cell r="E781" t="str">
            <v>1.1.2.1.5.9</v>
          </cell>
          <cell r="F781" t="str">
            <v>1.1.2.1.5.9.1</v>
          </cell>
          <cell r="H781">
            <v>0</v>
          </cell>
          <cell r="I781">
            <v>0</v>
          </cell>
          <cell r="J781" t="str">
            <v/>
          </cell>
          <cell r="K781" t="str">
            <v/>
          </cell>
          <cell r="L781" t="str">
            <v/>
          </cell>
          <cell r="M781">
            <v>10</v>
          </cell>
          <cell r="N781" t="str">
            <v/>
          </cell>
          <cell r="O781" t="str">
            <v/>
          </cell>
        </row>
        <row r="782">
          <cell r="A782">
            <v>5</v>
          </cell>
          <cell r="B782" t="str">
            <v xml:space="preserve"> 1.4.1.1.1  </v>
          </cell>
          <cell r="C782" t="str">
            <v xml:space="preserve"> KICK OFF MEETING  </v>
          </cell>
          <cell r="D782" t="str">
            <v>INSTRUMENTAÇÃO</v>
          </cell>
          <cell r="E782">
            <v>0.5</v>
          </cell>
          <cell r="F782">
            <v>1</v>
          </cell>
          <cell r="H782">
            <v>0</v>
          </cell>
          <cell r="I782">
            <v>0</v>
          </cell>
          <cell r="J782" t="str">
            <v/>
          </cell>
          <cell r="K782" t="str">
            <v/>
          </cell>
          <cell r="L782" t="str">
            <v/>
          </cell>
          <cell r="M782" t="str">
            <v/>
          </cell>
          <cell r="N782">
            <v>5</v>
          </cell>
          <cell r="O782" t="str">
            <v/>
          </cell>
        </row>
        <row r="783">
          <cell r="A783">
            <v>5</v>
          </cell>
          <cell r="B783" t="str">
            <v xml:space="preserve"> 1.4.1.1.2  </v>
          </cell>
          <cell r="C783" t="str">
            <v xml:space="preserve"> MOBILIZAÇÃO, PLANEJAMENTO. MANUTENÇÃO  </v>
          </cell>
          <cell r="D783" t="str">
            <v>INSTRUMENTAÇÃO</v>
          </cell>
          <cell r="E783" t="str">
            <v>1.1.2.1.5.9</v>
          </cell>
          <cell r="F783" t="str">
            <v>1.1.2.1.5.9.1</v>
          </cell>
          <cell r="H783">
            <v>0</v>
          </cell>
          <cell r="I783">
            <v>0</v>
          </cell>
          <cell r="J783" t="str">
            <v/>
          </cell>
          <cell r="K783" t="str">
            <v/>
          </cell>
          <cell r="L783" t="str">
            <v/>
          </cell>
          <cell r="M783" t="str">
            <v/>
          </cell>
          <cell r="N783">
            <v>75</v>
          </cell>
          <cell r="O783" t="str">
            <v/>
          </cell>
        </row>
        <row r="784">
          <cell r="A784">
            <v>6</v>
          </cell>
          <cell r="B784" t="str">
            <v xml:space="preserve"> 1.4.1.1.2.1  </v>
          </cell>
          <cell r="C784" t="str">
            <v xml:space="preserve"> MOBILIZAÇÃO DAS EQUIPES  </v>
          </cell>
          <cell r="D784" t="str">
            <v>INSTRUMENTAÇÃO</v>
          </cell>
          <cell r="E784" t="str">
            <v>1.1.2.1.5.9</v>
          </cell>
          <cell r="F784" t="str">
            <v>1.1.2.1.5.9.1</v>
          </cell>
          <cell r="H784">
            <v>0</v>
          </cell>
          <cell r="I784">
            <v>0</v>
          </cell>
          <cell r="J784" t="str">
            <v/>
          </cell>
          <cell r="K784" t="str">
            <v/>
          </cell>
          <cell r="L784" t="str">
            <v/>
          </cell>
          <cell r="M784" t="str">
            <v/>
          </cell>
          <cell r="N784" t="str">
            <v/>
          </cell>
          <cell r="O784">
            <v>10</v>
          </cell>
        </row>
        <row r="785">
          <cell r="B785" t="str">
            <v>1.4.1.1.2.1.1</v>
          </cell>
          <cell r="C785" t="str">
            <v xml:space="preserve"> MOBILIZAÇÃO DA EQUIPE NO ESCRITÓRIO SEDE DA CONTRATADA</v>
          </cell>
          <cell r="D785" t="str">
            <v>INSTRUMENTAÇÃO</v>
          </cell>
          <cell r="E785">
            <v>3.7500000000000006E-2</v>
          </cell>
          <cell r="F785">
            <v>1</v>
          </cell>
          <cell r="H785">
            <v>0</v>
          </cell>
          <cell r="I785">
            <v>0</v>
          </cell>
          <cell r="K785" t="str">
            <v>RM - ANALISADORES DE  O2</v>
          </cell>
          <cell r="L785" t="str">
            <v>A4</v>
          </cell>
          <cell r="N785">
            <v>5</v>
          </cell>
        </row>
        <row r="786">
          <cell r="B786" t="str">
            <v>1.4.1.1.2.1.2</v>
          </cell>
          <cell r="C786" t="str">
            <v xml:space="preserve"> MOBILIZAÇÃO DA EQUIPE MÍNIMA LOTADA NA UM-REPAR</v>
          </cell>
          <cell r="D786" t="str">
            <v>INSTRUMENTAÇÃO</v>
          </cell>
          <cell r="E786">
            <v>0.71250000000000002</v>
          </cell>
          <cell r="F786">
            <v>1</v>
          </cell>
          <cell r="H786">
            <v>0</v>
          </cell>
          <cell r="I786">
            <v>0</v>
          </cell>
          <cell r="K786" t="str">
            <v>RM - ANALISADORES DE PH</v>
          </cell>
          <cell r="L786" t="str">
            <v>A4</v>
          </cell>
          <cell r="N786">
            <v>5</v>
          </cell>
        </row>
        <row r="787">
          <cell r="A787">
            <v>6</v>
          </cell>
          <cell r="B787" t="str">
            <v xml:space="preserve">1.4.1.1.2.2  </v>
          </cell>
          <cell r="C787" t="str">
            <v xml:space="preserve"> PLANEJAMENTO  </v>
          </cell>
          <cell r="D787" t="str">
            <v>INSTRUMENTAÇÃO</v>
          </cell>
          <cell r="E787" t="str">
            <v>1.1.2.1.5.9</v>
          </cell>
          <cell r="F787" t="str">
            <v>1.1.2.1.5.9.1</v>
          </cell>
          <cell r="H787">
            <v>0</v>
          </cell>
          <cell r="I787">
            <v>0</v>
          </cell>
          <cell r="J787" t="str">
            <v/>
          </cell>
          <cell r="K787" t="str">
            <v/>
          </cell>
          <cell r="L787" t="str">
            <v/>
          </cell>
          <cell r="M787" t="str">
            <v/>
          </cell>
          <cell r="N787" t="str">
            <v/>
          </cell>
          <cell r="O787">
            <v>40</v>
          </cell>
        </row>
        <row r="788">
          <cell r="B788" t="str">
            <v>1.4.1.1.2.2.1</v>
          </cell>
          <cell r="C788" t="str">
            <v>ORGANIZAÇÃO, RESPONSABILIDADE, AUTORIDADE E RECURSOS</v>
          </cell>
          <cell r="D788" t="str">
            <v>INSTRUMENTAÇÃO</v>
          </cell>
          <cell r="E788" t="str">
            <v>1.1.2.1.5.9</v>
          </cell>
          <cell r="F788" t="str">
            <v>1.1.2.1.5.9.1</v>
          </cell>
          <cell r="H788">
            <v>0</v>
          </cell>
          <cell r="I788">
            <v>0</v>
          </cell>
          <cell r="K788" t="str">
            <v>RM - DETECTORES DE GÁS</v>
          </cell>
          <cell r="L788" t="str">
            <v>A4</v>
          </cell>
          <cell r="N788">
            <v>5</v>
          </cell>
        </row>
        <row r="789">
          <cell r="B789" t="str">
            <v>1.4.1.1.2.2.1.1</v>
          </cell>
          <cell r="C789" t="str">
            <v>ORGANOGRAMAS</v>
          </cell>
          <cell r="D789" t="str">
            <v>INSTRUMENTAÇÃO</v>
          </cell>
          <cell r="E789">
            <v>0.15000000000000002</v>
          </cell>
          <cell r="F789">
            <v>1</v>
          </cell>
          <cell r="H789">
            <v>0</v>
          </cell>
          <cell r="I789">
            <v>0</v>
          </cell>
          <cell r="K789" t="str">
            <v>RM - ACIONADORES MANUAIS (BOTOEIRAS)</v>
          </cell>
          <cell r="L789" t="str">
            <v>A4</v>
          </cell>
          <cell r="N789">
            <v>5</v>
          </cell>
        </row>
        <row r="790">
          <cell r="B790" t="str">
            <v>1.4.1.1.2.2.1.2</v>
          </cell>
          <cell r="C790" t="str">
            <v>CURRÍCULOS</v>
          </cell>
          <cell r="D790" t="str">
            <v>INSTRUMENTAÇÃO</v>
          </cell>
          <cell r="E790">
            <v>0.15000000000000002</v>
          </cell>
          <cell r="F790">
            <v>1</v>
          </cell>
          <cell r="H790">
            <v>0</v>
          </cell>
          <cell r="I790">
            <v>0</v>
          </cell>
          <cell r="K790" t="str">
            <v>RM - SIRENES ÁUDIO VISUAIS</v>
          </cell>
          <cell r="L790" t="str">
            <v>A4</v>
          </cell>
          <cell r="N790">
            <v>5</v>
          </cell>
        </row>
        <row r="791">
          <cell r="B791" t="str">
            <v>1.4.1.1.2.2.2</v>
          </cell>
          <cell r="C791" t="str">
            <v>RECURSOS</v>
          </cell>
          <cell r="D791" t="str">
            <v>INSTRUMENTAÇÃO</v>
          </cell>
          <cell r="E791" t="str">
            <v>1.1.2.1.5.9</v>
          </cell>
          <cell r="F791" t="str">
            <v>1.1.2.1.5.9.1</v>
          </cell>
          <cell r="H791">
            <v>0</v>
          </cell>
          <cell r="I791">
            <v>0</v>
          </cell>
          <cell r="K791" t="str">
            <v>RM - AMOSTRADORES</v>
          </cell>
          <cell r="L791" t="str">
            <v>A4</v>
          </cell>
          <cell r="N791">
            <v>5</v>
          </cell>
        </row>
        <row r="792">
          <cell r="B792" t="str">
            <v>1.4.1.1.2.2.2.1</v>
          </cell>
          <cell r="C792" t="str">
            <v>HISTOGRAMA DE MÃO DE OBRA</v>
          </cell>
          <cell r="D792" t="str">
            <v>INSTRUMENTAÇÃO</v>
          </cell>
          <cell r="E792">
            <v>0.30000000000000004</v>
          </cell>
          <cell r="F792">
            <v>1</v>
          </cell>
          <cell r="H792">
            <v>0</v>
          </cell>
          <cell r="I792">
            <v>0</v>
          </cell>
          <cell r="K792" t="str">
            <v>RM - PAINÉIS DE REARRANJO</v>
          </cell>
          <cell r="L792" t="str">
            <v>A4</v>
          </cell>
          <cell r="N792">
            <v>5</v>
          </cell>
        </row>
        <row r="793">
          <cell r="B793" t="str">
            <v>1.4.1.1.2.2.3</v>
          </cell>
          <cell r="C793" t="str">
            <v>PROCEDIMENTO DE PLANEJAMENTO DE PROJETO</v>
          </cell>
          <cell r="D793" t="str">
            <v>INSTRUMENTAÇÃO</v>
          </cell>
          <cell r="E793" t="str">
            <v>1.1.2.1.5.9</v>
          </cell>
          <cell r="F793" t="str">
            <v>1.1.2.1.5.9.1</v>
          </cell>
          <cell r="H793">
            <v>0</v>
          </cell>
          <cell r="I793">
            <v>0</v>
          </cell>
          <cell r="K793" t="str">
            <v>RM - CASA DE ANALISADORES DE PROCESSO</v>
          </cell>
          <cell r="L793" t="str">
            <v>A4</v>
          </cell>
          <cell r="N793">
            <v>25</v>
          </cell>
        </row>
        <row r="794">
          <cell r="B794" t="str">
            <v>1.4.1.1.2.2.3.1</v>
          </cell>
          <cell r="C794" t="str">
            <v>EAP DETALHADA</v>
          </cell>
          <cell r="D794" t="str">
            <v>INSTRUMENTAÇÃO</v>
          </cell>
          <cell r="E794">
            <v>0.27000000000000013</v>
          </cell>
          <cell r="F794">
            <v>1</v>
          </cell>
          <cell r="H794">
            <v>0</v>
          </cell>
          <cell r="I794">
            <v>0</v>
          </cell>
          <cell r="K794" t="str">
            <v>RM - INTEGRAÇÃO DO SISTEMA DE ANALISADORES DE PROCESSO</v>
          </cell>
          <cell r="L794" t="str">
            <v>A4</v>
          </cell>
          <cell r="N794">
            <v>25</v>
          </cell>
        </row>
        <row r="795">
          <cell r="B795" t="str">
            <v>1.4.1.1.2.2.3.2</v>
          </cell>
          <cell r="C795" t="str">
            <v>LISTA DE DOCUMENTOS DA U-2316 - UHDS</v>
          </cell>
          <cell r="D795" t="str">
            <v>INSTRUMENTAÇÃO</v>
          </cell>
          <cell r="E795">
            <v>0.3600000000000001</v>
          </cell>
          <cell r="F795">
            <v>1</v>
          </cell>
          <cell r="H795">
            <v>0</v>
          </cell>
          <cell r="I795">
            <v>0</v>
          </cell>
          <cell r="K795" t="str">
            <v>RM - SHELTERS PARA ANALISADORES DE PROCESSO</v>
          </cell>
          <cell r="L795" t="str">
            <v>A4</v>
          </cell>
          <cell r="N795">
            <v>25</v>
          </cell>
        </row>
        <row r="796">
          <cell r="B796" t="str">
            <v>1.4.1.1.2.2.3.3</v>
          </cell>
          <cell r="C796" t="str">
            <v>CRONOGRAMA DE EXECUÇÃO FÍSICA DETALHADO</v>
          </cell>
          <cell r="D796" t="str">
            <v>INSTRUMENTAÇÃO</v>
          </cell>
          <cell r="E796">
            <v>0.3600000000000001</v>
          </cell>
          <cell r="F796">
            <v>1</v>
          </cell>
          <cell r="H796">
            <v>0</v>
          </cell>
          <cell r="I796">
            <v>0</v>
          </cell>
        </row>
        <row r="797">
          <cell r="B797" t="str">
            <v>1.4.1.1.2.2.3.4</v>
          </cell>
          <cell r="C797" t="str">
            <v>CURVA DE EXECUÇÃO FÍSICA</v>
          </cell>
          <cell r="D797" t="str">
            <v>INSTRUMENTAÇÃO</v>
          </cell>
          <cell r="E797">
            <v>0.18000000000000005</v>
          </cell>
          <cell r="F797">
            <v>1</v>
          </cell>
          <cell r="H797">
            <v>0</v>
          </cell>
          <cell r="I797">
            <v>0</v>
          </cell>
          <cell r="K797" t="str">
            <v>PT - TERMOPARES E POÇOS</v>
          </cell>
          <cell r="L797" t="str">
            <v>A4</v>
          </cell>
          <cell r="N797">
            <v>140</v>
          </cell>
        </row>
        <row r="798">
          <cell r="B798" t="str">
            <v>1.4.1.1.2.2.3.5</v>
          </cell>
          <cell r="C798" t="str">
            <v>CRONOGRAMA DE EXECUÇÃO FÍSICA-FINANCEIRO DETALHADO</v>
          </cell>
          <cell r="D798" t="str">
            <v>INSTRUMENTAÇÃO</v>
          </cell>
          <cell r="E798">
            <v>0.18000000000000005</v>
          </cell>
          <cell r="F798">
            <v>1</v>
          </cell>
          <cell r="H798">
            <v>0</v>
          </cell>
          <cell r="I798">
            <v>0</v>
          </cell>
          <cell r="K798" t="str">
            <v>PT - TERMORESISTÊNCIAS E POÇOS</v>
          </cell>
          <cell r="L798" t="str">
            <v>A4</v>
          </cell>
          <cell r="N798">
            <v>70</v>
          </cell>
        </row>
        <row r="799">
          <cell r="B799" t="str">
            <v>1.4.1.1.2.2.3.6</v>
          </cell>
          <cell r="C799" t="str">
            <v>CURVA DE EXECUÇÃO FÍSICA-FINANCEIRA</v>
          </cell>
          <cell r="D799" t="str">
            <v>INSTRUMENTAÇÃO</v>
          </cell>
          <cell r="E799">
            <v>0.18000000000000005</v>
          </cell>
          <cell r="F799">
            <v>1</v>
          </cell>
          <cell r="H799">
            <v>0</v>
          </cell>
          <cell r="I799">
            <v>0</v>
          </cell>
          <cell r="K799" t="str">
            <v>PT - TERMÔMETROS COM POÇOS</v>
          </cell>
          <cell r="L799" t="str">
            <v>A4</v>
          </cell>
          <cell r="N799">
            <v>25</v>
          </cell>
        </row>
        <row r="800">
          <cell r="B800" t="str">
            <v>1.4.1.1.2.2.3.7</v>
          </cell>
          <cell r="C800" t="str">
            <v>PROCEDIMENTO DE MEDIÇÃO DE SERVIÇOS</v>
          </cell>
          <cell r="D800" t="str">
            <v>INSTRUMENTAÇÃO</v>
          </cell>
          <cell r="E800">
            <v>0.27000000000000013</v>
          </cell>
          <cell r="F800">
            <v>1</v>
          </cell>
          <cell r="H800">
            <v>0</v>
          </cell>
          <cell r="I800">
            <v>0</v>
          </cell>
          <cell r="K800" t="str">
            <v>PT - POÇOS DE PROTEÇÃO</v>
          </cell>
          <cell r="L800" t="str">
            <v>A4</v>
          </cell>
          <cell r="N800">
            <v>60</v>
          </cell>
        </row>
        <row r="801">
          <cell r="B801" t="str">
            <v>1.4.1.1.2.2.4</v>
          </cell>
          <cell r="C801" t="str">
            <v>PROCEDIMENTOS DE QSMS</v>
          </cell>
          <cell r="D801" t="str">
            <v>INSTRUMENTAÇÃO</v>
          </cell>
          <cell r="E801" t="str">
            <v>1.1.2.1.5.9</v>
          </cell>
          <cell r="F801" t="str">
            <v>1.1.2.1.5.9.1</v>
          </cell>
          <cell r="H801">
            <v>0</v>
          </cell>
          <cell r="I801">
            <v>0</v>
          </cell>
          <cell r="K801" t="str">
            <v>PT - TRANSMISSORES DE TEMPERATURA</v>
          </cell>
          <cell r="L801" t="str">
            <v>A4</v>
          </cell>
          <cell r="N801">
            <v>140</v>
          </cell>
        </row>
        <row r="802">
          <cell r="B802" t="str">
            <v>1.4.1.1.2.2.4.1</v>
          </cell>
          <cell r="C802" t="str">
            <v>MANUAL DA QUALIDADE DE PROJETO DE PRÉ-DETALHAMENTO</v>
          </cell>
          <cell r="D802" t="str">
            <v>INSTRUMENTAÇÃO</v>
          </cell>
          <cell r="E802">
            <v>0.42000000000000004</v>
          </cell>
          <cell r="F802">
            <v>1</v>
          </cell>
          <cell r="H802">
            <v>0</v>
          </cell>
          <cell r="I802">
            <v>0</v>
          </cell>
          <cell r="K802" t="str">
            <v>PT - MANÔMETROS</v>
          </cell>
          <cell r="L802" t="str">
            <v>A4</v>
          </cell>
          <cell r="N802">
            <v>120</v>
          </cell>
        </row>
        <row r="803">
          <cell r="B803" t="str">
            <v>1.4.1.1.2.2.4.2</v>
          </cell>
          <cell r="C803" t="str">
            <v>PLANO DA QUALIDADE</v>
          </cell>
          <cell r="D803" t="str">
            <v>INSTRUMENTAÇÃO</v>
          </cell>
          <cell r="E803">
            <v>0.18000000000000005</v>
          </cell>
          <cell r="F803">
            <v>1</v>
          </cell>
          <cell r="H803">
            <v>0</v>
          </cell>
          <cell r="I803">
            <v>0</v>
          </cell>
          <cell r="K803" t="str">
            <v xml:space="preserve">PT- TRANSMISSORES DE PRESSÃO </v>
          </cell>
          <cell r="L803" t="str">
            <v>A4</v>
          </cell>
          <cell r="N803">
            <v>120</v>
          </cell>
        </row>
        <row r="804">
          <cell r="A804">
            <v>6</v>
          </cell>
          <cell r="B804" t="str">
            <v xml:space="preserve"> 1.4.1.1.2.3  </v>
          </cell>
          <cell r="C804" t="str">
            <v xml:space="preserve"> MANUTENÇÃO DAS EQUIPES  </v>
          </cell>
          <cell r="D804" t="str">
            <v>INSTRUMENTAÇÃO</v>
          </cell>
          <cell r="E804" t="str">
            <v>1.1.2.1.5.9</v>
          </cell>
          <cell r="F804" t="str">
            <v>1.1.2.1.5.9.1</v>
          </cell>
          <cell r="H804">
            <v>0</v>
          </cell>
          <cell r="I804">
            <v>0</v>
          </cell>
          <cell r="J804" t="str">
            <v/>
          </cell>
          <cell r="K804" t="str">
            <v/>
          </cell>
          <cell r="L804" t="str">
            <v/>
          </cell>
          <cell r="M804" t="str">
            <v/>
          </cell>
          <cell r="N804" t="str">
            <v/>
          </cell>
          <cell r="O804">
            <v>50</v>
          </cell>
        </row>
        <row r="805">
          <cell r="B805" t="str">
            <v xml:space="preserve"> 1.4.1.1.2.3.1</v>
          </cell>
          <cell r="C805" t="str">
            <v>MANUTENÇÃO DA EQUIPE NO ESCRITÓRIO SEDE DA CONTRATADA</v>
          </cell>
          <cell r="D805" t="str">
            <v>INSTRUMENTAÇÃO</v>
          </cell>
          <cell r="E805">
            <v>0</v>
          </cell>
          <cell r="F805">
            <v>1</v>
          </cell>
          <cell r="H805">
            <v>0</v>
          </cell>
          <cell r="I805">
            <v>0</v>
          </cell>
          <cell r="K805" t="str">
            <v xml:space="preserve">PT - PLACAS DE ORIFÍCIO E ORIFÍCIOS DE RESTRIÇÃO </v>
          </cell>
          <cell r="L805" t="str">
            <v>A4</v>
          </cell>
          <cell r="N805">
            <v>60</v>
          </cell>
        </row>
        <row r="806">
          <cell r="B806" t="str">
            <v xml:space="preserve"> 1.4.1.1.2.3.2</v>
          </cell>
          <cell r="C806" t="str">
            <v>MANUTENÇÃO DA EQUIPE MÍNIMA LOTADA NA UM-REPAR</v>
          </cell>
          <cell r="D806" t="str">
            <v>INSTRUMENTAÇÃO</v>
          </cell>
          <cell r="E806">
            <v>0</v>
          </cell>
          <cell r="F806">
            <v>1</v>
          </cell>
          <cell r="H806">
            <v>0</v>
          </cell>
          <cell r="I806">
            <v>0</v>
          </cell>
          <cell r="K806" t="str">
            <v>PT - MEDIDORES DE VAZÃO MÁSSICA TIPO CORIOLIS</v>
          </cell>
          <cell r="L806" t="str">
            <v>A4</v>
          </cell>
          <cell r="N806">
            <v>120</v>
          </cell>
        </row>
        <row r="807">
          <cell r="A807">
            <v>5</v>
          </cell>
          <cell r="B807" t="str">
            <v xml:space="preserve"> 1.4.1.1.3  </v>
          </cell>
          <cell r="C807" t="str">
            <v xml:space="preserve"> DESMOBILIZAÇÃO  </v>
          </cell>
          <cell r="D807" t="str">
            <v>INSTRUMENTAÇÃO</v>
          </cell>
          <cell r="E807">
            <v>2</v>
          </cell>
          <cell r="F807">
            <v>1</v>
          </cell>
          <cell r="H807">
            <v>0</v>
          </cell>
          <cell r="I807">
            <v>0</v>
          </cell>
          <cell r="J807" t="str">
            <v/>
          </cell>
          <cell r="K807" t="str">
            <v/>
          </cell>
          <cell r="L807" t="str">
            <v/>
          </cell>
          <cell r="M807" t="str">
            <v/>
          </cell>
          <cell r="N807">
            <v>20</v>
          </cell>
          <cell r="O807" t="str">
            <v/>
          </cell>
        </row>
        <row r="808">
          <cell r="A808">
            <v>4</v>
          </cell>
          <cell r="B808" t="str">
            <v xml:space="preserve"> 1.4.1.2  </v>
          </cell>
          <cell r="C808" t="str">
            <v xml:space="preserve"> INFRA-ESTRUTURA  </v>
          </cell>
          <cell r="D808" t="str">
            <v>INSTRUMENTAÇÃO</v>
          </cell>
          <cell r="E808" t="str">
            <v>1.1.2.1.5.9</v>
          </cell>
          <cell r="F808" t="str">
            <v>1.1.2.1.5.9.1</v>
          </cell>
          <cell r="H808">
            <v>0</v>
          </cell>
          <cell r="I808">
            <v>0</v>
          </cell>
          <cell r="J808" t="str">
            <v/>
          </cell>
          <cell r="K808" t="str">
            <v/>
          </cell>
          <cell r="L808" t="str">
            <v/>
          </cell>
          <cell r="M808">
            <v>8</v>
          </cell>
          <cell r="N808" t="str">
            <v/>
          </cell>
          <cell r="O808" t="str">
            <v/>
          </cell>
        </row>
        <row r="809">
          <cell r="A809">
            <v>5</v>
          </cell>
          <cell r="B809" t="str">
            <v xml:space="preserve"> 1.4.1.2.1  </v>
          </cell>
          <cell r="C809" t="str">
            <v xml:space="preserve"> ESCRITÓRIO DA CONTRATADA NA UN-REPAR  </v>
          </cell>
          <cell r="D809" t="str">
            <v>INSTRUMENTAÇÃO</v>
          </cell>
          <cell r="E809" t="str">
            <v>1.1.2.1.5.9</v>
          </cell>
          <cell r="F809" t="str">
            <v>1.1.2.1.5.9.1</v>
          </cell>
          <cell r="H809">
            <v>0</v>
          </cell>
          <cell r="I809">
            <v>0</v>
          </cell>
          <cell r="J809" t="str">
            <v/>
          </cell>
          <cell r="K809" t="str">
            <v/>
          </cell>
          <cell r="L809" t="str">
            <v/>
          </cell>
          <cell r="M809" t="str">
            <v/>
          </cell>
          <cell r="N809">
            <v>100</v>
          </cell>
          <cell r="O809" t="str">
            <v/>
          </cell>
        </row>
        <row r="810">
          <cell r="B810" t="str">
            <v xml:space="preserve"> 1.4.1.2.1.1</v>
          </cell>
          <cell r="C810" t="str">
            <v xml:space="preserve">IMPLANTAÇÃO DO ESCRITÓRIO DA CONTRATADA NA UN-REPAR  </v>
          </cell>
          <cell r="D810" t="str">
            <v>INSTRUMENTAÇÃO</v>
          </cell>
          <cell r="E810">
            <v>0</v>
          </cell>
          <cell r="F810">
            <v>1</v>
          </cell>
          <cell r="H810">
            <v>0</v>
          </cell>
          <cell r="I810">
            <v>0</v>
          </cell>
          <cell r="K810" t="str">
            <v>PT -TRANSMISSORES DE VAZÃO TIPO HIDRÔMETRO</v>
          </cell>
          <cell r="L810" t="str">
            <v>A4</v>
          </cell>
          <cell r="N810">
            <v>30</v>
          </cell>
          <cell r="O810">
            <v>10</v>
          </cell>
        </row>
        <row r="811">
          <cell r="B811" t="str">
            <v xml:space="preserve"> 1.4.1.2.1.2</v>
          </cell>
          <cell r="C811" t="str">
            <v xml:space="preserve">MANUTENÇÃO ESCRITÓRIO DA CONTRATADA NA UN-REPAR  </v>
          </cell>
          <cell r="D811" t="str">
            <v>INSTRUMENTAÇÃO</v>
          </cell>
          <cell r="E811">
            <v>0</v>
          </cell>
          <cell r="F811">
            <v>1</v>
          </cell>
          <cell r="H811">
            <v>0</v>
          </cell>
          <cell r="I811">
            <v>0</v>
          </cell>
          <cell r="K811" t="str">
            <v>PT- TRANSMISSORES DE NÍVEL TIPO ULTRASÔNICO</v>
          </cell>
          <cell r="L811" t="str">
            <v>A4</v>
          </cell>
          <cell r="N811">
            <v>40</v>
          </cell>
          <cell r="O811">
            <v>90</v>
          </cell>
        </row>
        <row r="812">
          <cell r="A812">
            <v>4</v>
          </cell>
          <cell r="B812" t="str">
            <v xml:space="preserve"> 1.4.1.3  </v>
          </cell>
          <cell r="C812" t="str">
            <v xml:space="preserve"> PROJETOS CIVIS E ELETRONICOS  </v>
          </cell>
          <cell r="D812" t="str">
            <v>INSTRUMENTAÇÃO</v>
          </cell>
          <cell r="E812" t="str">
            <v>1.1.2.1.5.9</v>
          </cell>
          <cell r="F812" t="str">
            <v>1.1.2.1.5.9.1</v>
          </cell>
          <cell r="H812">
            <v>0</v>
          </cell>
          <cell r="I812">
            <v>0</v>
          </cell>
          <cell r="J812" t="str">
            <v/>
          </cell>
          <cell r="K812" t="str">
            <v/>
          </cell>
          <cell r="L812" t="str">
            <v/>
          </cell>
          <cell r="M812">
            <v>82</v>
          </cell>
          <cell r="N812" t="str">
            <v/>
          </cell>
          <cell r="O812" t="str">
            <v/>
          </cell>
        </row>
        <row r="813">
          <cell r="A813">
            <v>5</v>
          </cell>
          <cell r="B813" t="str">
            <v xml:space="preserve"> 1.4.1.3.1  </v>
          </cell>
          <cell r="C813" t="str">
            <v xml:space="preserve"> CIVIL  </v>
          </cell>
          <cell r="D813" t="str">
            <v>INSTRUMENTAÇÃO</v>
          </cell>
          <cell r="E813" t="str">
            <v>1.1.2.1.5.9</v>
          </cell>
          <cell r="F813" t="str">
            <v>1.1.2.1.5.9.1</v>
          </cell>
          <cell r="H813">
            <v>0</v>
          </cell>
          <cell r="I813">
            <v>0</v>
          </cell>
          <cell r="J813" t="str">
            <v/>
          </cell>
          <cell r="K813" t="str">
            <v/>
          </cell>
          <cell r="L813" t="str">
            <v/>
          </cell>
          <cell r="M813" t="str">
            <v/>
          </cell>
          <cell r="N813">
            <v>15</v>
          </cell>
          <cell r="O813" t="str">
            <v/>
          </cell>
        </row>
        <row r="814">
          <cell r="A814">
            <v>6</v>
          </cell>
          <cell r="B814" t="str">
            <v xml:space="preserve"> 1.4.1.3.1.1  </v>
          </cell>
          <cell r="C814" t="str">
            <v xml:space="preserve"> ESTRUTURA  </v>
          </cell>
          <cell r="D814" t="str">
            <v>INSTRUMENTAÇÃO</v>
          </cell>
          <cell r="E814" t="str">
            <v>1.1.2.1.5.9</v>
          </cell>
          <cell r="F814" t="str">
            <v>1.1.2.1.5.9.1</v>
          </cell>
          <cell r="H814">
            <v>0</v>
          </cell>
          <cell r="I814">
            <v>0</v>
          </cell>
          <cell r="J814" t="str">
            <v/>
          </cell>
          <cell r="K814" t="str">
            <v/>
          </cell>
          <cell r="L814" t="str">
            <v/>
          </cell>
          <cell r="M814" t="str">
            <v/>
          </cell>
          <cell r="N814" t="str">
            <v/>
          </cell>
          <cell r="O814">
            <v>40</v>
          </cell>
        </row>
        <row r="815">
          <cell r="A815">
            <v>6</v>
          </cell>
          <cell r="B815" t="str">
            <v xml:space="preserve"> 1.4.1.3.1.2  </v>
          </cell>
          <cell r="C815" t="str">
            <v xml:space="preserve"> ARQUITETONICO  </v>
          </cell>
          <cell r="D815" t="str">
            <v>INSTRUMENTAÇÃO</v>
          </cell>
          <cell r="E815" t="str">
            <v>1.1.2.1.5.9</v>
          </cell>
          <cell r="F815" t="str">
            <v>1.1.2.1.5.9.1</v>
          </cell>
          <cell r="H815">
            <v>0</v>
          </cell>
          <cell r="I815">
            <v>0</v>
          </cell>
          <cell r="J815" t="str">
            <v/>
          </cell>
          <cell r="K815" t="str">
            <v/>
          </cell>
          <cell r="L815" t="str">
            <v/>
          </cell>
          <cell r="M815" t="str">
            <v/>
          </cell>
          <cell r="N815" t="str">
            <v/>
          </cell>
          <cell r="O815">
            <v>30</v>
          </cell>
        </row>
        <row r="816">
          <cell r="A816">
            <v>6</v>
          </cell>
          <cell r="B816" t="str">
            <v xml:space="preserve"> 1.4.1.3.1.3  </v>
          </cell>
          <cell r="C816" t="str">
            <v xml:space="preserve"> UNDERGROUD  </v>
          </cell>
          <cell r="D816" t="str">
            <v>INSTRUMENTAÇÃO</v>
          </cell>
          <cell r="E816" t="str">
            <v>1.1.2.1.5.9</v>
          </cell>
          <cell r="F816" t="str">
            <v>1.1.2.1.5.9.1</v>
          </cell>
          <cell r="H816">
            <v>0</v>
          </cell>
          <cell r="I816">
            <v>0</v>
          </cell>
          <cell r="J816" t="str">
            <v/>
          </cell>
          <cell r="K816" t="str">
            <v/>
          </cell>
          <cell r="L816" t="str">
            <v/>
          </cell>
          <cell r="M816" t="str">
            <v/>
          </cell>
          <cell r="N816" t="str">
            <v/>
          </cell>
          <cell r="O816">
            <v>30</v>
          </cell>
        </row>
        <row r="817">
          <cell r="A817">
            <v>5</v>
          </cell>
          <cell r="B817" t="str">
            <v xml:space="preserve"> 1.4.1.3.2  </v>
          </cell>
          <cell r="C817" t="str">
            <v xml:space="preserve"> ELETROMECÂNICOS  </v>
          </cell>
          <cell r="D817" t="str">
            <v>INSTRUMENTAÇÃO</v>
          </cell>
          <cell r="E817" t="str">
            <v>1.1.2.1.5.9</v>
          </cell>
          <cell r="F817" t="str">
            <v>1.1.2.1.5.9.1</v>
          </cell>
          <cell r="H817">
            <v>0</v>
          </cell>
          <cell r="I817">
            <v>0</v>
          </cell>
          <cell r="J817" t="str">
            <v/>
          </cell>
          <cell r="K817" t="str">
            <v/>
          </cell>
          <cell r="L817" t="str">
            <v/>
          </cell>
          <cell r="M817" t="str">
            <v/>
          </cell>
          <cell r="N817">
            <v>78</v>
          </cell>
          <cell r="O817" t="str">
            <v/>
          </cell>
        </row>
        <row r="818">
          <cell r="A818">
            <v>6</v>
          </cell>
          <cell r="B818" t="str">
            <v xml:space="preserve"> 1.4.1.3.2.1  </v>
          </cell>
          <cell r="C818" t="str">
            <v xml:space="preserve"> PROCESSO  </v>
          </cell>
          <cell r="D818" t="str">
            <v>INSTRUMENTAÇÃO</v>
          </cell>
          <cell r="E818" t="str">
            <v>1.1.2.1.5.9</v>
          </cell>
          <cell r="F818" t="str">
            <v>1.1.2.1.5.9.1</v>
          </cell>
          <cell r="H818">
            <v>0</v>
          </cell>
          <cell r="I818">
            <v>0</v>
          </cell>
          <cell r="J818" t="str">
            <v/>
          </cell>
          <cell r="K818" t="str">
            <v/>
          </cell>
          <cell r="L818" t="str">
            <v/>
          </cell>
          <cell r="M818" t="str">
            <v/>
          </cell>
          <cell r="N818" t="str">
            <v/>
          </cell>
          <cell r="O818">
            <v>25</v>
          </cell>
        </row>
        <row r="819">
          <cell r="A819">
            <v>6</v>
          </cell>
          <cell r="B819" t="str">
            <v xml:space="preserve"> 1.4.1.3.2.2  </v>
          </cell>
          <cell r="C819" t="str">
            <v xml:space="preserve"> EQUIPAMENTOS  </v>
          </cell>
          <cell r="D819" t="str">
            <v>INSTRUMENTAÇÃO</v>
          </cell>
          <cell r="E819" t="str">
            <v>1.1.2.1.5.9</v>
          </cell>
          <cell r="F819" t="str">
            <v>1.1.2.1.5.9.1</v>
          </cell>
          <cell r="H819">
            <v>0</v>
          </cell>
          <cell r="I819">
            <v>0</v>
          </cell>
          <cell r="J819" t="str">
            <v/>
          </cell>
          <cell r="K819" t="str">
            <v/>
          </cell>
          <cell r="L819" t="str">
            <v/>
          </cell>
          <cell r="M819" t="str">
            <v/>
          </cell>
          <cell r="N819" t="str">
            <v/>
          </cell>
          <cell r="O819">
            <v>15</v>
          </cell>
        </row>
        <row r="820">
          <cell r="A820">
            <v>6</v>
          </cell>
          <cell r="B820" t="str">
            <v xml:space="preserve"> 1.4.1.3.2.3  </v>
          </cell>
          <cell r="C820" t="str">
            <v xml:space="preserve"> TUBULAÇÃO  </v>
          </cell>
          <cell r="D820" t="str">
            <v>INSTRUMENTAÇÃO</v>
          </cell>
          <cell r="E820" t="str">
            <v>1.1.2.1.5.9</v>
          </cell>
          <cell r="F820" t="str">
            <v>1.1.2.1.5.9.1</v>
          </cell>
          <cell r="H820">
            <v>0</v>
          </cell>
          <cell r="I820">
            <v>0</v>
          </cell>
          <cell r="J820" t="str">
            <v/>
          </cell>
          <cell r="K820" t="str">
            <v/>
          </cell>
          <cell r="L820" t="str">
            <v/>
          </cell>
          <cell r="M820" t="str">
            <v/>
          </cell>
          <cell r="N820" t="str">
            <v/>
          </cell>
          <cell r="O820">
            <v>30</v>
          </cell>
        </row>
        <row r="821">
          <cell r="A821">
            <v>6</v>
          </cell>
          <cell r="B821" t="str">
            <v xml:space="preserve"> 1.4.1.3.2.4  </v>
          </cell>
          <cell r="C821" t="str">
            <v xml:space="preserve"> ELÉTRICA  </v>
          </cell>
          <cell r="D821" t="str">
            <v>INSTRUMENTAÇÃO</v>
          </cell>
          <cell r="E821" t="str">
            <v>1.1.2.1.5.9</v>
          </cell>
          <cell r="F821" t="str">
            <v>1.1.2.1.5.9.1</v>
          </cell>
          <cell r="H821">
            <v>0</v>
          </cell>
          <cell r="I821">
            <v>0</v>
          </cell>
          <cell r="J821" t="str">
            <v/>
          </cell>
          <cell r="K821" t="str">
            <v/>
          </cell>
          <cell r="L821" t="str">
            <v/>
          </cell>
          <cell r="M821" t="str">
            <v/>
          </cell>
          <cell r="N821" t="str">
            <v/>
          </cell>
          <cell r="O821">
            <v>10</v>
          </cell>
        </row>
        <row r="822">
          <cell r="A822">
            <v>6</v>
          </cell>
          <cell r="B822" t="str">
            <v xml:space="preserve"> 1.4.1.3.2.5  </v>
          </cell>
          <cell r="C822" t="str">
            <v xml:space="preserve"> INSTRUMENTAÇÃO  </v>
          </cell>
          <cell r="D822" t="str">
            <v>INSTRUMENTAÇÃO</v>
          </cell>
          <cell r="E822" t="str">
            <v>1.1.2.1.5.9</v>
          </cell>
          <cell r="F822" t="str">
            <v>1.1.2.1.5.9.1</v>
          </cell>
          <cell r="H822">
            <v>0</v>
          </cell>
          <cell r="I822">
            <v>0</v>
          </cell>
          <cell r="J822" t="str">
            <v/>
          </cell>
          <cell r="K822" t="str">
            <v/>
          </cell>
          <cell r="L822" t="str">
            <v/>
          </cell>
          <cell r="M822" t="str">
            <v/>
          </cell>
          <cell r="N822" t="str">
            <v/>
          </cell>
          <cell r="O822">
            <v>20</v>
          </cell>
        </row>
        <row r="823">
          <cell r="A823">
            <v>5</v>
          </cell>
          <cell r="B823" t="str">
            <v xml:space="preserve"> 1.4.1.3.3  </v>
          </cell>
          <cell r="C823" t="str">
            <v xml:space="preserve"> LIVRO DE PROJETO DE PRÉ DETALHAMENTO  </v>
          </cell>
          <cell r="D823" t="str">
            <v>INSTRUMENTAÇÃO</v>
          </cell>
          <cell r="E823" t="str">
            <v>1.1.2.1.5.9</v>
          </cell>
          <cell r="F823" t="str">
            <v>1.1.2.1.5.9.1</v>
          </cell>
          <cell r="H823">
            <v>0</v>
          </cell>
          <cell r="I823">
            <v>0</v>
          </cell>
          <cell r="J823" t="str">
            <v/>
          </cell>
          <cell r="K823" t="str">
            <v/>
          </cell>
          <cell r="L823" t="str">
            <v/>
          </cell>
          <cell r="M823" t="str">
            <v/>
          </cell>
          <cell r="N823">
            <v>2</v>
          </cell>
          <cell r="O823" t="str">
            <v/>
          </cell>
        </row>
        <row r="824">
          <cell r="A824">
            <v>5</v>
          </cell>
          <cell r="B824" t="str">
            <v xml:space="preserve"> 1.4.1.3.4  </v>
          </cell>
          <cell r="C824" t="str">
            <v xml:space="preserve"> MAQUETE ELETRONICA  </v>
          </cell>
          <cell r="D824" t="str">
            <v>INSTRUMENTAÇÃO</v>
          </cell>
          <cell r="E824" t="str">
            <v>1.1.2.1.5.9</v>
          </cell>
          <cell r="F824" t="str">
            <v>1.1.2.1.5.9.1</v>
          </cell>
          <cell r="H824">
            <v>0</v>
          </cell>
          <cell r="I824">
            <v>0</v>
          </cell>
          <cell r="J824" t="str">
            <v/>
          </cell>
          <cell r="K824" t="str">
            <v/>
          </cell>
          <cell r="L824" t="str">
            <v/>
          </cell>
          <cell r="M824" t="str">
            <v/>
          </cell>
          <cell r="N824">
            <v>5</v>
          </cell>
          <cell r="O824" t="str">
            <v/>
          </cell>
        </row>
        <row r="825">
          <cell r="C825" t="str">
            <v xml:space="preserve">SUB-TOTAL - UNIDADE 2317 SOLVENTE </v>
          </cell>
          <cell r="D825" t="str">
            <v>INSTRUMENTAÇÃO</v>
          </cell>
          <cell r="E825" t="str">
            <v>1.1.2.1.5.9</v>
          </cell>
          <cell r="F825" t="str">
            <v>1.1.2.1.5.9.1</v>
          </cell>
          <cell r="H825" t="str">
            <v>PT-5230.00-2316-852-QGI-003</v>
          </cell>
          <cell r="I825" t="str">
            <v>PT-2316-I.38-029</v>
          </cell>
          <cell r="K825" t="str">
            <v>PT - ANALISADORES DE  O2</v>
          </cell>
          <cell r="L825" t="str">
            <v>A4</v>
          </cell>
          <cell r="N825">
            <v>40</v>
          </cell>
        </row>
        <row r="826">
          <cell r="C826">
            <v>2316</v>
          </cell>
          <cell r="D826" t="str">
            <v>INSTRUMENTAÇÃO</v>
          </cell>
          <cell r="E826" t="str">
            <v>1.1.2.1.5.9</v>
          </cell>
          <cell r="F826" t="str">
            <v>1.1.2.1.5.9.1</v>
          </cell>
          <cell r="H826" t="str">
            <v>PT-5230.00-2316-852-QGI-004</v>
          </cell>
          <cell r="I826" t="str">
            <v>PT-2316-I.38-030</v>
          </cell>
          <cell r="K826" t="str">
            <v>PT - ANALISADORES DE PH</v>
          </cell>
          <cell r="L826" t="str">
            <v>A4</v>
          </cell>
          <cell r="N826">
            <v>35</v>
          </cell>
        </row>
        <row r="827">
          <cell r="A827">
            <v>3</v>
          </cell>
          <cell r="B827" t="str">
            <v>1.4.2</v>
          </cell>
          <cell r="C827" t="str">
            <v>OSBL INTERLIGAÇÕES ENTRE AS UNIDADES</v>
          </cell>
          <cell r="D827" t="str">
            <v>INSTRUMENTAÇÃO</v>
          </cell>
          <cell r="E827" t="str">
            <v>1.1.2.1.5.9</v>
          </cell>
          <cell r="F827" t="str">
            <v>1.1.2.1.5.9.1</v>
          </cell>
          <cell r="H827">
            <v>0</v>
          </cell>
          <cell r="I827">
            <v>0</v>
          </cell>
          <cell r="J827" t="str">
            <v/>
          </cell>
          <cell r="K827" t="str">
            <v/>
          </cell>
          <cell r="L827">
            <v>15</v>
          </cell>
          <cell r="M827" t="str">
            <v/>
          </cell>
          <cell r="N827" t="str">
            <v/>
          </cell>
          <cell r="O827" t="str">
            <v/>
          </cell>
        </row>
        <row r="828">
          <cell r="A828">
            <v>4</v>
          </cell>
          <cell r="B828" t="str">
            <v xml:space="preserve"> 1.4.2.1  </v>
          </cell>
          <cell r="C828" t="str">
            <v xml:space="preserve"> MOBILIZAÇÃO  </v>
          </cell>
          <cell r="D828" t="str">
            <v>INSTRUMENTAÇÃO</v>
          </cell>
          <cell r="E828" t="str">
            <v>1.1.2.1.5.9</v>
          </cell>
          <cell r="F828" t="str">
            <v>1.1.2.1.5.9.1</v>
          </cell>
          <cell r="H828">
            <v>0</v>
          </cell>
          <cell r="I828">
            <v>0</v>
          </cell>
          <cell r="J828" t="str">
            <v/>
          </cell>
          <cell r="K828" t="str">
            <v/>
          </cell>
          <cell r="L828" t="str">
            <v/>
          </cell>
          <cell r="M828">
            <v>10</v>
          </cell>
          <cell r="N828" t="str">
            <v/>
          </cell>
          <cell r="O828" t="str">
            <v/>
          </cell>
        </row>
        <row r="829">
          <cell r="A829">
            <v>5</v>
          </cell>
          <cell r="B829" t="str">
            <v xml:space="preserve"> 1.4.2.1.1  </v>
          </cell>
          <cell r="C829" t="str">
            <v xml:space="preserve"> KICK OFF MEETING  </v>
          </cell>
          <cell r="D829" t="str">
            <v>INSTRUMENTAÇÃO</v>
          </cell>
          <cell r="E829">
            <v>0.5</v>
          </cell>
          <cell r="F829">
            <v>1</v>
          </cell>
          <cell r="H829">
            <v>0</v>
          </cell>
          <cell r="I829">
            <v>0</v>
          </cell>
          <cell r="J829" t="str">
            <v/>
          </cell>
          <cell r="K829" t="str">
            <v/>
          </cell>
          <cell r="L829" t="str">
            <v/>
          </cell>
          <cell r="M829" t="str">
            <v/>
          </cell>
          <cell r="N829">
            <v>5</v>
          </cell>
          <cell r="O829" t="str">
            <v/>
          </cell>
        </row>
        <row r="830">
          <cell r="A830">
            <v>5</v>
          </cell>
          <cell r="B830" t="str">
            <v xml:space="preserve"> 1.4.2.1.2  </v>
          </cell>
          <cell r="C830" t="str">
            <v xml:space="preserve"> MOBILIZAÇÃO, PLANEJAMENTO. MANUTENÇÃO  </v>
          </cell>
          <cell r="D830" t="str">
            <v>INSTRUMENTAÇÃO</v>
          </cell>
          <cell r="E830" t="str">
            <v>1.1.2.1.5.9</v>
          </cell>
          <cell r="F830" t="str">
            <v>1.1.2.1.5.9.1</v>
          </cell>
          <cell r="H830">
            <v>0</v>
          </cell>
          <cell r="I830">
            <v>0</v>
          </cell>
          <cell r="J830" t="str">
            <v/>
          </cell>
          <cell r="K830" t="str">
            <v/>
          </cell>
          <cell r="L830" t="str">
            <v/>
          </cell>
          <cell r="M830" t="str">
            <v/>
          </cell>
          <cell r="N830">
            <v>75</v>
          </cell>
          <cell r="O830" t="str">
            <v/>
          </cell>
        </row>
        <row r="831">
          <cell r="A831">
            <v>6</v>
          </cell>
          <cell r="B831" t="str">
            <v xml:space="preserve"> 1.4.2.1.2.1  </v>
          </cell>
          <cell r="C831" t="str">
            <v xml:space="preserve"> MOBILIZAÇÃO DAS EQUIPES  </v>
          </cell>
          <cell r="D831" t="str">
            <v>INSTRUMENTAÇÃO</v>
          </cell>
          <cell r="E831" t="str">
            <v>1.1.2.1.5.9</v>
          </cell>
          <cell r="F831" t="str">
            <v>1.1.2.1.5.9.1</v>
          </cell>
          <cell r="H831">
            <v>0</v>
          </cell>
          <cell r="I831">
            <v>0</v>
          </cell>
          <cell r="J831" t="str">
            <v/>
          </cell>
          <cell r="K831" t="str">
            <v/>
          </cell>
          <cell r="L831" t="str">
            <v/>
          </cell>
          <cell r="M831" t="str">
            <v/>
          </cell>
          <cell r="N831" t="str">
            <v/>
          </cell>
          <cell r="O831">
            <v>10</v>
          </cell>
        </row>
        <row r="832">
          <cell r="B832" t="str">
            <v>1.4.2.1.2.1.1</v>
          </cell>
          <cell r="C832" t="str">
            <v xml:space="preserve"> MOBILIZAÇÃO DA EQUIPE NO ESCRITÓRIO SEDE DA CONTRATADA</v>
          </cell>
          <cell r="D832" t="str">
            <v>INSTRUMENTAÇÃO</v>
          </cell>
          <cell r="E832">
            <v>3.7499999999999992E-2</v>
          </cell>
          <cell r="F832">
            <v>1</v>
          </cell>
          <cell r="H832">
            <v>0</v>
          </cell>
          <cell r="I832">
            <v>0</v>
          </cell>
          <cell r="K832" t="str">
            <v>PT- PAINÉIS DE REARRANJO</v>
          </cell>
          <cell r="L832" t="str">
            <v>A4</v>
          </cell>
          <cell r="N832">
            <v>120</v>
          </cell>
        </row>
        <row r="833">
          <cell r="B833" t="str">
            <v>1.4.2.1.2.1.2</v>
          </cell>
          <cell r="C833" t="str">
            <v xml:space="preserve"> MOBILIZAÇÃO DA EQUIPE MÍNIMA LOTADA NA UM-REPAR</v>
          </cell>
          <cell r="D833" t="str">
            <v>INSTRUMENTAÇÃO</v>
          </cell>
          <cell r="E833">
            <v>0.7124999999999998</v>
          </cell>
          <cell r="F833">
            <v>1</v>
          </cell>
          <cell r="H833">
            <v>0</v>
          </cell>
          <cell r="I833">
            <v>0</v>
          </cell>
          <cell r="K833" t="str">
            <v>PT - CASA DE ANALISADORES DE PROCESSO</v>
          </cell>
          <cell r="L833" t="str">
            <v>A4</v>
          </cell>
          <cell r="N833">
            <v>65</v>
          </cell>
        </row>
        <row r="834">
          <cell r="A834">
            <v>6</v>
          </cell>
          <cell r="B834" t="str">
            <v xml:space="preserve">1.4.2.1.2.2  </v>
          </cell>
          <cell r="C834" t="str">
            <v xml:space="preserve"> PLANEJAMENTO  </v>
          </cell>
          <cell r="D834" t="str">
            <v>INSTRUMENTAÇÃO</v>
          </cell>
          <cell r="E834" t="str">
            <v>1.1.2.1.5.9</v>
          </cell>
          <cell r="F834" t="str">
            <v>1.1.2.1.5.9.1</v>
          </cell>
          <cell r="H834">
            <v>0</v>
          </cell>
          <cell r="I834">
            <v>0</v>
          </cell>
          <cell r="J834" t="str">
            <v/>
          </cell>
          <cell r="K834" t="str">
            <v/>
          </cell>
          <cell r="L834" t="str">
            <v/>
          </cell>
          <cell r="M834" t="str">
            <v/>
          </cell>
          <cell r="N834" t="str">
            <v/>
          </cell>
          <cell r="O834">
            <v>40</v>
          </cell>
        </row>
        <row r="835">
          <cell r="B835" t="str">
            <v>1.4.2.1.2.2.1</v>
          </cell>
          <cell r="C835" t="str">
            <v>ORGANIZAÇÃO, RESPONSABILIDADE, AUTORIDADE E RECURSOS</v>
          </cell>
          <cell r="D835" t="str">
            <v>INSTRUMENTAÇÃO</v>
          </cell>
          <cell r="E835" t="str">
            <v>1.1.2.1.5.9</v>
          </cell>
          <cell r="F835" t="str">
            <v>1.1.2.1.5.9.1</v>
          </cell>
          <cell r="H835">
            <v>0</v>
          </cell>
          <cell r="I835">
            <v>0</v>
          </cell>
          <cell r="K835" t="str">
            <v>PT - SHELTERS PARA ANALISADORES DE PROCESSO</v>
          </cell>
          <cell r="L835" t="str">
            <v>A4</v>
          </cell>
          <cell r="N835">
            <v>65</v>
          </cell>
        </row>
        <row r="836">
          <cell r="B836" t="str">
            <v>1.4.2.1.2.2.1.1</v>
          </cell>
          <cell r="C836" t="str">
            <v>ORGANOGRAMAS</v>
          </cell>
          <cell r="D836" t="str">
            <v>INSTRUMENTAÇÃO</v>
          </cell>
          <cell r="E836">
            <v>0.14999999999999997</v>
          </cell>
          <cell r="F836">
            <v>1</v>
          </cell>
          <cell r="H836">
            <v>0</v>
          </cell>
          <cell r="I836">
            <v>0</v>
          </cell>
        </row>
        <row r="837">
          <cell r="B837" t="str">
            <v>1.4.2.1.2.2.1.2</v>
          </cell>
          <cell r="C837" t="str">
            <v>CURRÍCULOS</v>
          </cell>
          <cell r="D837" t="str">
            <v>INSTRUMENTAÇÃO</v>
          </cell>
          <cell r="E837">
            <v>0.14999999999999997</v>
          </cell>
          <cell r="F837">
            <v>1</v>
          </cell>
          <cell r="H837">
            <v>0</v>
          </cell>
          <cell r="I837">
            <v>0</v>
          </cell>
          <cell r="K837" t="str">
            <v>RM - TUBOS E CONEXÕES DE AÇO CARBONO</v>
          </cell>
          <cell r="L837" t="str">
            <v>A4</v>
          </cell>
          <cell r="O837">
            <v>10</v>
          </cell>
        </row>
        <row r="838">
          <cell r="B838" t="str">
            <v>1.4.2.1.2.2.2</v>
          </cell>
          <cell r="C838" t="str">
            <v>RECURSOS</v>
          </cell>
          <cell r="D838" t="str">
            <v>INSTRUMENTAÇÃO</v>
          </cell>
          <cell r="E838" t="str">
            <v>1.1.2.1.5.9</v>
          </cell>
          <cell r="F838" t="str">
            <v>1.1.2.1.5.9.1</v>
          </cell>
          <cell r="H838">
            <v>0</v>
          </cell>
          <cell r="I838">
            <v>0</v>
          </cell>
          <cell r="K838" t="str">
            <v>RM - TUBING E CONEXÕES DE AÇO INOX</v>
          </cell>
          <cell r="L838" t="str">
            <v>A4</v>
          </cell>
          <cell r="O838">
            <v>10</v>
          </cell>
        </row>
        <row r="839">
          <cell r="B839" t="str">
            <v>1.4.2.1.2.2.2.1</v>
          </cell>
          <cell r="C839" t="str">
            <v>HISTOGRAMA DE MÃO DE OBRA</v>
          </cell>
          <cell r="D839" t="str">
            <v>INSTRUMENTAÇÃO</v>
          </cell>
          <cell r="E839">
            <v>0.29999999999999993</v>
          </cell>
          <cell r="F839">
            <v>1</v>
          </cell>
          <cell r="H839">
            <v>0</v>
          </cell>
          <cell r="I839">
            <v>0</v>
          </cell>
          <cell r="K839" t="str">
            <v xml:space="preserve">RM - VÁLVULAS </v>
          </cell>
          <cell r="L839" t="str">
            <v>A4</v>
          </cell>
          <cell r="O839">
            <v>10</v>
          </cell>
        </row>
        <row r="840">
          <cell r="B840" t="str">
            <v>1.4.2.1.2.2.3</v>
          </cell>
          <cell r="C840" t="str">
            <v>PROCEDIMENTO DE PLANEJAMENTO DE PROJETO</v>
          </cell>
          <cell r="D840" t="str">
            <v>INSTRUMENTAÇÃO</v>
          </cell>
          <cell r="E840" t="str">
            <v>1.1.2.1.5.9</v>
          </cell>
          <cell r="F840" t="str">
            <v>1.1.2.1.5.9.1</v>
          </cell>
          <cell r="H840">
            <v>0</v>
          </cell>
          <cell r="I840">
            <v>0</v>
          </cell>
          <cell r="K840" t="str">
            <v>RM - JUNTAS E PARAFUSOS</v>
          </cell>
          <cell r="L840" t="str">
            <v>A4</v>
          </cell>
          <cell r="O840">
            <v>10</v>
          </cell>
        </row>
        <row r="841">
          <cell r="B841" t="str">
            <v>1.4.2.1.2.2.3.1</v>
          </cell>
          <cell r="C841" t="str">
            <v>EAP DETALHADA</v>
          </cell>
          <cell r="D841" t="str">
            <v>INSTRUMENTAÇÃO</v>
          </cell>
          <cell r="E841">
            <v>0.26999999999999991</v>
          </cell>
          <cell r="F841">
            <v>1</v>
          </cell>
          <cell r="H841">
            <v>0</v>
          </cell>
          <cell r="I841">
            <v>0</v>
          </cell>
          <cell r="K841" t="str">
            <v>RM - CAIXAS DE JUNÇÃO</v>
          </cell>
          <cell r="L841" t="str">
            <v>A4</v>
          </cell>
          <cell r="O841">
            <v>10</v>
          </cell>
        </row>
        <row r="842">
          <cell r="B842" t="str">
            <v>1.4.2.1.2.2.3.2</v>
          </cell>
          <cell r="C842" t="str">
            <v>LISTA DE DOCUMENTOS DA U-2316 - UHDS</v>
          </cell>
          <cell r="D842" t="str">
            <v>INSTRUMENTAÇÃO</v>
          </cell>
          <cell r="E842">
            <v>0.35999999999999993</v>
          </cell>
          <cell r="F842">
            <v>1</v>
          </cell>
          <cell r="H842">
            <v>0</v>
          </cell>
          <cell r="I842">
            <v>0</v>
          </cell>
          <cell r="K842" t="str">
            <v>RM - CAIXAS DE JUNÇÃO PARA REDE FOUNDATION FIELDBUS</v>
          </cell>
          <cell r="L842" t="str">
            <v>A4</v>
          </cell>
          <cell r="O842">
            <v>10</v>
          </cell>
        </row>
        <row r="843">
          <cell r="B843" t="str">
            <v>1.4.2.1.2.2.3.3</v>
          </cell>
          <cell r="C843" t="str">
            <v>CRONOGRAMA DE EXECUÇÃO FÍSICA DETALHADO</v>
          </cell>
          <cell r="D843" t="str">
            <v>INSTRUMENTAÇÃO</v>
          </cell>
          <cell r="E843">
            <v>0.35999999999999993</v>
          </cell>
          <cell r="F843">
            <v>1</v>
          </cell>
          <cell r="H843">
            <v>0</v>
          </cell>
          <cell r="I843">
            <v>0</v>
          </cell>
          <cell r="K843" t="str">
            <v>RM - MATERIAIS PARA FOUNDATION FIELDBUS</v>
          </cell>
          <cell r="L843" t="str">
            <v>A4</v>
          </cell>
          <cell r="O843">
            <v>10</v>
          </cell>
        </row>
        <row r="844">
          <cell r="B844" t="str">
            <v>1.4.2.1.2.2.3.4</v>
          </cell>
          <cell r="C844" t="str">
            <v>CURVA DE EXECUÇÃO FÍSICA</v>
          </cell>
          <cell r="D844" t="str">
            <v>INSTRUMENTAÇÃO</v>
          </cell>
          <cell r="E844">
            <v>0.17999999999999997</v>
          </cell>
          <cell r="F844">
            <v>1</v>
          </cell>
          <cell r="H844">
            <v>0</v>
          </cell>
          <cell r="I844">
            <v>0</v>
          </cell>
          <cell r="K844" t="str">
            <v>RM - CABOS E MULTICABOS</v>
          </cell>
          <cell r="L844" t="str">
            <v>A4</v>
          </cell>
          <cell r="O844">
            <v>10</v>
          </cell>
        </row>
        <row r="845">
          <cell r="B845" t="str">
            <v>1.4.2.1.2.2.3.5</v>
          </cell>
          <cell r="C845" t="str">
            <v>CRONOGRAMA DE EXECUÇÃO FÍSICA-FINANCEIRO DETALHADO</v>
          </cell>
          <cell r="D845" t="str">
            <v>INSTRUMENTAÇÃO</v>
          </cell>
          <cell r="E845">
            <v>0.17999999999999997</v>
          </cell>
          <cell r="F845">
            <v>1</v>
          </cell>
          <cell r="H845">
            <v>0</v>
          </cell>
          <cell r="I845">
            <v>0</v>
          </cell>
          <cell r="K845" t="str">
            <v>RM - CABOS PARA FOUNDATION FIELDBUS</v>
          </cell>
          <cell r="L845" t="str">
            <v>A4</v>
          </cell>
          <cell r="O845">
            <v>10</v>
          </cell>
        </row>
        <row r="846">
          <cell r="B846" t="str">
            <v>1.4.2.1.2.2.3.6</v>
          </cell>
          <cell r="C846" t="str">
            <v>CURVA DE EXECUÇÃO FÍSICA-FINANCEIRA</v>
          </cell>
          <cell r="D846" t="str">
            <v>INSTRUMENTAÇÃO</v>
          </cell>
          <cell r="E846">
            <v>0.17999999999999997</v>
          </cell>
          <cell r="F846">
            <v>1</v>
          </cell>
          <cell r="H846">
            <v>0</v>
          </cell>
          <cell r="I846">
            <v>0</v>
          </cell>
          <cell r="K846" t="str">
            <v>RM - LEITOS, ELETROCALHAS E ACESSÓRIOS</v>
          </cell>
          <cell r="L846" t="str">
            <v>A4</v>
          </cell>
          <cell r="O846">
            <v>10</v>
          </cell>
        </row>
        <row r="847">
          <cell r="B847" t="str">
            <v>1.4.2.1.2.2.3.7</v>
          </cell>
          <cell r="C847" t="str">
            <v>PROCEDIMENTO DE MEDIÇÃO DE SERVIÇOS</v>
          </cell>
          <cell r="D847" t="str">
            <v>INSTRUMENTAÇÃO</v>
          </cell>
          <cell r="E847">
            <v>0.26999999999999991</v>
          </cell>
          <cell r="F847">
            <v>1</v>
          </cell>
          <cell r="H847">
            <v>0</v>
          </cell>
          <cell r="I847">
            <v>0</v>
          </cell>
          <cell r="K847" t="str">
            <v>RM - ELETRODUTOS E ACESSÓRIOS</v>
          </cell>
          <cell r="L847" t="str">
            <v>A4</v>
          </cell>
          <cell r="O847">
            <v>10</v>
          </cell>
        </row>
        <row r="848">
          <cell r="B848" t="str">
            <v>1.4.2.1.2.2.4</v>
          </cell>
          <cell r="C848" t="str">
            <v>PROCEDIMENTOS DE QSMS</v>
          </cell>
          <cell r="D848" t="str">
            <v>INSTRUMENTAÇÃO</v>
          </cell>
          <cell r="E848" t="str">
            <v>1.1.2.1.5.9</v>
          </cell>
          <cell r="F848" t="str">
            <v>1.1.2.1.5.9.1</v>
          </cell>
          <cell r="H848">
            <v>0</v>
          </cell>
          <cell r="I848">
            <v>0</v>
          </cell>
          <cell r="K848" t="str">
            <v xml:space="preserve">RM - MATERIAL DE SUPORTES E FIXAÇÃO </v>
          </cell>
          <cell r="L848" t="str">
            <v>A4</v>
          </cell>
          <cell r="O848">
            <v>10</v>
          </cell>
        </row>
        <row r="849">
          <cell r="B849" t="str">
            <v>1.4.2.1.2.2.4.1</v>
          </cell>
          <cell r="C849" t="str">
            <v>MANUAL DA QUALIDADE DE PROJETO DE PRÉ-DETALHAMENTO</v>
          </cell>
          <cell r="D849" t="str">
            <v>INSTRUMENTAÇÃO</v>
          </cell>
          <cell r="E849">
            <v>0.41999999999999987</v>
          </cell>
          <cell r="F849">
            <v>1</v>
          </cell>
          <cell r="H849">
            <v>0</v>
          </cell>
          <cell r="I849">
            <v>0</v>
          </cell>
          <cell r="K849" t="str">
            <v>RM - MISCELÂNEA</v>
          </cell>
          <cell r="L849" t="str">
            <v>A4</v>
          </cell>
          <cell r="O849">
            <v>10</v>
          </cell>
        </row>
        <row r="850">
          <cell r="B850" t="str">
            <v>1.4.2.1.2.2.4.2</v>
          </cell>
          <cell r="C850" t="str">
            <v>PLANO DA QUALIDADE</v>
          </cell>
          <cell r="D850" t="str">
            <v>INSTRUMENTAÇÃO</v>
          </cell>
          <cell r="E850">
            <v>0.17999999999999997</v>
          </cell>
          <cell r="F850">
            <v>1</v>
          </cell>
          <cell r="H850">
            <v>0</v>
          </cell>
          <cell r="I850">
            <v>0</v>
          </cell>
        </row>
        <row r="851">
          <cell r="A851">
            <v>6</v>
          </cell>
          <cell r="B851" t="str">
            <v xml:space="preserve"> 1.4.2.1.2.3</v>
          </cell>
          <cell r="C851" t="str">
            <v xml:space="preserve"> MANUTENÇÃO DAS EQUIPES  </v>
          </cell>
          <cell r="D851" t="str">
            <v>INSTRUMENTAÇÃO</v>
          </cell>
          <cell r="E851" t="str">
            <v>1.1.2.1.5.9</v>
          </cell>
          <cell r="F851" t="str">
            <v>1.1.2.1.5.9.1</v>
          </cell>
          <cell r="H851">
            <v>0</v>
          </cell>
          <cell r="I851">
            <v>0</v>
          </cell>
          <cell r="J851" t="str">
            <v/>
          </cell>
          <cell r="K851" t="str">
            <v/>
          </cell>
          <cell r="L851" t="str">
            <v/>
          </cell>
          <cell r="M851" t="str">
            <v/>
          </cell>
          <cell r="N851" t="str">
            <v/>
          </cell>
          <cell r="O851">
            <v>50</v>
          </cell>
        </row>
        <row r="852">
          <cell r="B852" t="str">
            <v xml:space="preserve"> 1.4.2.1.2.3.1</v>
          </cell>
          <cell r="C852" t="str">
            <v>MANUTENÇÃO DA EQUIPE NO ESCRITÓRIO SEDE DA CONTRATADA</v>
          </cell>
          <cell r="D852" t="str">
            <v>INSTRUMENTAÇÃO</v>
          </cell>
          <cell r="E852">
            <v>0</v>
          </cell>
          <cell r="F852">
            <v>1</v>
          </cell>
          <cell r="H852">
            <v>0</v>
          </cell>
          <cell r="I852">
            <v>0</v>
          </cell>
          <cell r="K852" t="str">
            <v>DOCUMENTO FORNECEDOR  - TERMORESISTÊNCIAS E POÇOS</v>
          </cell>
          <cell r="N852">
            <v>45</v>
          </cell>
        </row>
        <row r="853">
          <cell r="B853" t="str">
            <v xml:space="preserve"> 1.4.2.1.2.3.2</v>
          </cell>
          <cell r="C853" t="str">
            <v>MANUTENÇÃO DA EQUIPE MÍNIMA LOTADA NA UM-REPAR</v>
          </cell>
          <cell r="D853" t="str">
            <v>INSTRUMENTAÇÃO</v>
          </cell>
          <cell r="E853">
            <v>0</v>
          </cell>
          <cell r="F853">
            <v>1</v>
          </cell>
          <cell r="H853">
            <v>0</v>
          </cell>
          <cell r="I853">
            <v>0</v>
          </cell>
          <cell r="K853" t="str">
            <v>DOCUMENTO FORNECEDOR  - TERMÔMETROS COM POÇOS</v>
          </cell>
          <cell r="N853">
            <v>15</v>
          </cell>
        </row>
        <row r="854">
          <cell r="A854">
            <v>5</v>
          </cell>
          <cell r="B854" t="str">
            <v xml:space="preserve"> 1.4.2.1.3  </v>
          </cell>
          <cell r="C854" t="str">
            <v xml:space="preserve"> DESMOBILIZAÇÃO  </v>
          </cell>
          <cell r="D854" t="str">
            <v>INSTRUMENTAÇÃO</v>
          </cell>
          <cell r="E854">
            <v>2</v>
          </cell>
          <cell r="F854">
            <v>1</v>
          </cell>
          <cell r="H854">
            <v>0</v>
          </cell>
          <cell r="I854">
            <v>0</v>
          </cell>
          <cell r="J854" t="str">
            <v/>
          </cell>
          <cell r="K854" t="str">
            <v/>
          </cell>
          <cell r="L854" t="str">
            <v/>
          </cell>
          <cell r="M854" t="str">
            <v/>
          </cell>
          <cell r="N854">
            <v>20</v>
          </cell>
          <cell r="O854" t="str">
            <v/>
          </cell>
        </row>
        <row r="855">
          <cell r="A855">
            <v>4</v>
          </cell>
          <cell r="B855" t="str">
            <v xml:space="preserve"> 1.4.2.2  </v>
          </cell>
          <cell r="C855" t="str">
            <v xml:space="preserve"> INFRA-ESTRUTURA  </v>
          </cell>
          <cell r="D855" t="str">
            <v>INSTRUMENTAÇÃO</v>
          </cell>
          <cell r="E855" t="str">
            <v>1.1.2.1.5.9</v>
          </cell>
          <cell r="F855" t="str">
            <v>1.1.2.1.5.9.1</v>
          </cell>
          <cell r="H855">
            <v>0</v>
          </cell>
          <cell r="I855">
            <v>0</v>
          </cell>
          <cell r="J855" t="str">
            <v/>
          </cell>
          <cell r="K855" t="str">
            <v/>
          </cell>
          <cell r="L855" t="str">
            <v/>
          </cell>
          <cell r="M855">
            <v>8</v>
          </cell>
          <cell r="N855" t="str">
            <v/>
          </cell>
          <cell r="O855" t="str">
            <v/>
          </cell>
        </row>
        <row r="856">
          <cell r="A856">
            <v>5</v>
          </cell>
          <cell r="B856" t="str">
            <v xml:space="preserve"> 1.4.2.2.1  </v>
          </cell>
          <cell r="C856" t="str">
            <v xml:space="preserve"> ESCRITÓRIO DA CONTRATADA NA UN-REPAR  </v>
          </cell>
          <cell r="D856" t="str">
            <v>INSTRUMENTAÇÃO</v>
          </cell>
          <cell r="E856" t="str">
            <v>1.1.2.1.5.9</v>
          </cell>
          <cell r="F856" t="str">
            <v>1.1.2.1.5.9.1</v>
          </cell>
          <cell r="H856">
            <v>0</v>
          </cell>
          <cell r="I856">
            <v>0</v>
          </cell>
          <cell r="J856" t="str">
            <v/>
          </cell>
          <cell r="K856" t="str">
            <v/>
          </cell>
          <cell r="L856" t="str">
            <v/>
          </cell>
          <cell r="M856" t="str">
            <v/>
          </cell>
          <cell r="N856">
            <v>100</v>
          </cell>
          <cell r="O856" t="str">
            <v/>
          </cell>
        </row>
        <row r="857">
          <cell r="B857" t="str">
            <v xml:space="preserve"> 1.4.2.2.1.1</v>
          </cell>
          <cell r="C857" t="str">
            <v xml:space="preserve">IMPLANTAÇÃO DO ESCRITÓRIO DA CONTRATADA NA UN-REPAR  </v>
          </cell>
          <cell r="D857" t="str">
            <v>INSTRUMENTAÇÃO</v>
          </cell>
          <cell r="E857">
            <v>0</v>
          </cell>
          <cell r="F857">
            <v>1</v>
          </cell>
          <cell r="H857">
            <v>0</v>
          </cell>
          <cell r="I857">
            <v>0</v>
          </cell>
          <cell r="K857" t="str">
            <v xml:space="preserve">DOCUMENTO FORNECEDOR - TRANSMISSORES DE PRESSÃO </v>
          </cell>
          <cell r="N857">
            <v>75</v>
          </cell>
          <cell r="O857">
            <v>10</v>
          </cell>
        </row>
        <row r="858">
          <cell r="B858" t="str">
            <v xml:space="preserve"> 1.4.2.2.1.2</v>
          </cell>
          <cell r="C858" t="str">
            <v xml:space="preserve">MANUTENÇÃO ESCRITÓRIO DA CONTRATADA NA UN-REPAR  </v>
          </cell>
          <cell r="D858" t="str">
            <v>INSTRUMENTAÇÃO</v>
          </cell>
          <cell r="E858">
            <v>0</v>
          </cell>
          <cell r="F858">
            <v>1</v>
          </cell>
          <cell r="H858">
            <v>0</v>
          </cell>
          <cell r="I858">
            <v>0</v>
          </cell>
          <cell r="K858" t="str">
            <v>DOCUMENTO FORNECEDOR  - TRANSMISSORES DE PRESSÃO DIFERENCIAL</v>
          </cell>
          <cell r="N858">
            <v>30</v>
          </cell>
          <cell r="O858">
            <v>90</v>
          </cell>
        </row>
        <row r="859">
          <cell r="A859">
            <v>4</v>
          </cell>
          <cell r="B859" t="str">
            <v xml:space="preserve"> 1.4.2.3  </v>
          </cell>
          <cell r="C859" t="str">
            <v xml:space="preserve"> PROJETOS CIVIS E ELETRONICOS  </v>
          </cell>
          <cell r="D859" t="str">
            <v>INSTRUMENTAÇÃO</v>
          </cell>
          <cell r="E859" t="str">
            <v>1.1.2.1.5.9</v>
          </cell>
          <cell r="F859" t="str">
            <v>1.1.2.1.5.9.1</v>
          </cell>
          <cell r="H859">
            <v>0</v>
          </cell>
          <cell r="I859">
            <v>0</v>
          </cell>
          <cell r="J859" t="str">
            <v/>
          </cell>
          <cell r="K859" t="str">
            <v/>
          </cell>
          <cell r="L859" t="str">
            <v/>
          </cell>
          <cell r="M859">
            <v>82</v>
          </cell>
          <cell r="N859" t="str">
            <v/>
          </cell>
          <cell r="O859" t="str">
            <v/>
          </cell>
        </row>
        <row r="860">
          <cell r="A860">
            <v>5</v>
          </cell>
          <cell r="B860" t="str">
            <v xml:space="preserve"> 1.4.2.3.1  </v>
          </cell>
          <cell r="C860" t="str">
            <v xml:space="preserve"> CIVIL  </v>
          </cell>
          <cell r="D860" t="str">
            <v>INSTRUMENTAÇÃO</v>
          </cell>
          <cell r="E860" t="str">
            <v>1.1.2.1.5.9</v>
          </cell>
          <cell r="F860" t="str">
            <v>1.1.2.1.5.9.1</v>
          </cell>
          <cell r="H860">
            <v>0</v>
          </cell>
          <cell r="I860">
            <v>0</v>
          </cell>
          <cell r="J860" t="str">
            <v/>
          </cell>
          <cell r="K860" t="str">
            <v/>
          </cell>
          <cell r="L860" t="str">
            <v/>
          </cell>
          <cell r="M860" t="str">
            <v/>
          </cell>
          <cell r="N860">
            <v>15</v>
          </cell>
          <cell r="O860" t="str">
            <v/>
          </cell>
        </row>
        <row r="861">
          <cell r="A861">
            <v>6</v>
          </cell>
          <cell r="B861" t="str">
            <v xml:space="preserve"> 1.4.2.3.1.1  </v>
          </cell>
          <cell r="C861" t="str">
            <v xml:space="preserve"> ESTRUTURA  </v>
          </cell>
          <cell r="D861" t="str">
            <v>INSTRUMENTAÇÃO</v>
          </cell>
          <cell r="E861" t="str">
            <v>1.1.2.1.5.9</v>
          </cell>
          <cell r="F861" t="str">
            <v>1.1.2.1.5.9.1</v>
          </cell>
          <cell r="H861">
            <v>0</v>
          </cell>
          <cell r="I861">
            <v>0</v>
          </cell>
          <cell r="J861" t="str">
            <v/>
          </cell>
          <cell r="K861" t="str">
            <v/>
          </cell>
          <cell r="L861" t="str">
            <v/>
          </cell>
          <cell r="M861" t="str">
            <v/>
          </cell>
          <cell r="N861" t="str">
            <v/>
          </cell>
          <cell r="O861">
            <v>40</v>
          </cell>
        </row>
        <row r="862">
          <cell r="A862">
            <v>6</v>
          </cell>
          <cell r="B862" t="str">
            <v xml:space="preserve"> 1.4.2.3.1.2</v>
          </cell>
          <cell r="C862" t="str">
            <v xml:space="preserve"> ARQUITETONICO  </v>
          </cell>
          <cell r="D862" t="str">
            <v>INSTRUMENTAÇÃO</v>
          </cell>
          <cell r="E862" t="str">
            <v>1.1.2.1.5.9</v>
          </cell>
          <cell r="F862" t="str">
            <v>1.1.2.1.5.9.1</v>
          </cell>
          <cell r="H862">
            <v>0</v>
          </cell>
          <cell r="I862">
            <v>0</v>
          </cell>
          <cell r="J862" t="str">
            <v/>
          </cell>
          <cell r="K862" t="str">
            <v/>
          </cell>
          <cell r="L862" t="str">
            <v/>
          </cell>
          <cell r="M862" t="str">
            <v/>
          </cell>
          <cell r="N862" t="str">
            <v/>
          </cell>
          <cell r="O862">
            <v>30</v>
          </cell>
        </row>
        <row r="863">
          <cell r="A863">
            <v>6</v>
          </cell>
          <cell r="B863" t="str">
            <v xml:space="preserve"> 1.4.2.3.1.3</v>
          </cell>
          <cell r="C863" t="str">
            <v xml:space="preserve"> UNDERGROUD  </v>
          </cell>
          <cell r="D863" t="str">
            <v>INSTRUMENTAÇÃO</v>
          </cell>
          <cell r="E863" t="str">
            <v>1.1.2.1.5.9</v>
          </cell>
          <cell r="F863" t="str">
            <v>1.1.2.1.5.9.1</v>
          </cell>
          <cell r="H863">
            <v>0</v>
          </cell>
          <cell r="I863">
            <v>0</v>
          </cell>
          <cell r="J863" t="str">
            <v/>
          </cell>
          <cell r="K863" t="str">
            <v/>
          </cell>
          <cell r="L863" t="str">
            <v/>
          </cell>
          <cell r="M863" t="str">
            <v/>
          </cell>
          <cell r="N863" t="str">
            <v/>
          </cell>
          <cell r="O863">
            <v>30</v>
          </cell>
        </row>
        <row r="864">
          <cell r="A864">
            <v>5</v>
          </cell>
          <cell r="B864" t="str">
            <v xml:space="preserve"> 1.4.2.3.2  </v>
          </cell>
          <cell r="C864" t="str">
            <v xml:space="preserve"> ELETROMECÂNICOS  </v>
          </cell>
          <cell r="D864" t="str">
            <v>INSTRUMENTAÇÃO</v>
          </cell>
          <cell r="E864" t="str">
            <v>1.1.2.1.5.9</v>
          </cell>
          <cell r="F864" t="str">
            <v>1.1.2.1.5.9.1</v>
          </cell>
          <cell r="H864">
            <v>0</v>
          </cell>
          <cell r="I864">
            <v>0</v>
          </cell>
          <cell r="J864" t="str">
            <v/>
          </cell>
          <cell r="K864" t="str">
            <v/>
          </cell>
          <cell r="L864" t="str">
            <v/>
          </cell>
          <cell r="M864" t="str">
            <v/>
          </cell>
          <cell r="N864">
            <v>78</v>
          </cell>
          <cell r="O864" t="str">
            <v/>
          </cell>
        </row>
        <row r="865">
          <cell r="A865">
            <v>6</v>
          </cell>
          <cell r="B865" t="str">
            <v xml:space="preserve"> 1.4.2.3.2.1  </v>
          </cell>
          <cell r="C865" t="str">
            <v xml:space="preserve"> PROCESSO  </v>
          </cell>
          <cell r="D865" t="str">
            <v>INSTRUMENTAÇÃO</v>
          </cell>
          <cell r="E865" t="str">
            <v>1.1.2.1.5.9</v>
          </cell>
          <cell r="F865" t="str">
            <v>1.1.2.1.5.9.1</v>
          </cell>
          <cell r="H865">
            <v>0</v>
          </cell>
          <cell r="I865">
            <v>0</v>
          </cell>
          <cell r="J865" t="str">
            <v/>
          </cell>
          <cell r="K865" t="str">
            <v/>
          </cell>
          <cell r="L865" t="str">
            <v/>
          </cell>
          <cell r="M865" t="str">
            <v/>
          </cell>
          <cell r="N865" t="str">
            <v/>
          </cell>
          <cell r="O865">
            <v>25</v>
          </cell>
        </row>
        <row r="866">
          <cell r="A866">
            <v>6</v>
          </cell>
          <cell r="B866" t="str">
            <v xml:space="preserve"> 1.4.2.3.2.2</v>
          </cell>
          <cell r="C866" t="str">
            <v xml:space="preserve"> EQUIPAMENTOS  </v>
          </cell>
          <cell r="D866" t="str">
            <v>INSTRUMENTAÇÃO</v>
          </cell>
          <cell r="E866" t="str">
            <v>1.1.2.1.5.9</v>
          </cell>
          <cell r="F866" t="str">
            <v>1.1.2.1.5.9.1</v>
          </cell>
          <cell r="H866">
            <v>0</v>
          </cell>
          <cell r="I866">
            <v>0</v>
          </cell>
          <cell r="J866" t="str">
            <v/>
          </cell>
          <cell r="K866" t="str">
            <v/>
          </cell>
          <cell r="L866" t="str">
            <v/>
          </cell>
          <cell r="M866" t="str">
            <v/>
          </cell>
          <cell r="N866" t="str">
            <v/>
          </cell>
          <cell r="O866">
            <v>15</v>
          </cell>
        </row>
        <row r="867">
          <cell r="A867">
            <v>6</v>
          </cell>
          <cell r="B867" t="str">
            <v xml:space="preserve"> 1.4.2.3.2.3</v>
          </cell>
          <cell r="C867" t="str">
            <v xml:space="preserve"> TUBULAÇÃO  </v>
          </cell>
          <cell r="D867" t="str">
            <v>INSTRUMENTAÇÃO</v>
          </cell>
          <cell r="E867" t="str">
            <v>1.1.2.1.5.9</v>
          </cell>
          <cell r="F867" t="str">
            <v>1.1.2.1.5.9.1</v>
          </cell>
          <cell r="H867">
            <v>0</v>
          </cell>
          <cell r="I867">
            <v>0</v>
          </cell>
          <cell r="J867" t="str">
            <v/>
          </cell>
          <cell r="K867" t="str">
            <v/>
          </cell>
          <cell r="L867" t="str">
            <v/>
          </cell>
          <cell r="M867" t="str">
            <v/>
          </cell>
          <cell r="N867" t="str">
            <v/>
          </cell>
          <cell r="O867">
            <v>30</v>
          </cell>
        </row>
        <row r="868">
          <cell r="A868">
            <v>6</v>
          </cell>
          <cell r="B868" t="str">
            <v xml:space="preserve"> 1.4.2.3.2.4</v>
          </cell>
          <cell r="C868" t="str">
            <v xml:space="preserve"> ELÉTRICA  </v>
          </cell>
          <cell r="D868" t="str">
            <v>INSTRUMENTAÇÃO</v>
          </cell>
          <cell r="E868" t="str">
            <v>1.1.2.1.5.9</v>
          </cell>
          <cell r="F868" t="str">
            <v>1.1.2.1.5.9.1</v>
          </cell>
          <cell r="H868">
            <v>0</v>
          </cell>
          <cell r="I868">
            <v>0</v>
          </cell>
          <cell r="J868" t="str">
            <v/>
          </cell>
          <cell r="K868" t="str">
            <v/>
          </cell>
          <cell r="L868" t="str">
            <v/>
          </cell>
          <cell r="M868" t="str">
            <v/>
          </cell>
          <cell r="N868" t="str">
            <v/>
          </cell>
          <cell r="O868">
            <v>10</v>
          </cell>
        </row>
        <row r="869">
          <cell r="A869">
            <v>6</v>
          </cell>
          <cell r="B869" t="str">
            <v xml:space="preserve"> 1.4.2.3.2.5</v>
          </cell>
          <cell r="C869" t="str">
            <v xml:space="preserve"> INSTRUMENTAÇÃO  </v>
          </cell>
          <cell r="D869" t="str">
            <v>INSTRUMENTAÇÃO</v>
          </cell>
          <cell r="E869" t="str">
            <v>1.1.2.1.5.9</v>
          </cell>
          <cell r="F869" t="str">
            <v>1.1.2.1.5.9.1</v>
          </cell>
          <cell r="H869">
            <v>0</v>
          </cell>
          <cell r="I869">
            <v>0</v>
          </cell>
          <cell r="J869" t="str">
            <v/>
          </cell>
          <cell r="K869" t="str">
            <v/>
          </cell>
          <cell r="L869" t="str">
            <v/>
          </cell>
          <cell r="M869" t="str">
            <v/>
          </cell>
          <cell r="N869" t="str">
            <v/>
          </cell>
          <cell r="O869">
            <v>20</v>
          </cell>
        </row>
        <row r="870">
          <cell r="A870">
            <v>5</v>
          </cell>
          <cell r="B870" t="str">
            <v xml:space="preserve"> 1.4.2.3.3  </v>
          </cell>
          <cell r="C870" t="str">
            <v xml:space="preserve"> LIVRO DE PROJETO DE PRÉ DETALHAMENTO  </v>
          </cell>
          <cell r="D870" t="str">
            <v>INSTRUMENTAÇÃO</v>
          </cell>
          <cell r="E870" t="str">
            <v>1.1.2.1.5.9</v>
          </cell>
          <cell r="F870" t="str">
            <v>1.1.2.1.5.9.1</v>
          </cell>
          <cell r="H870">
            <v>0</v>
          </cell>
          <cell r="I870">
            <v>0</v>
          </cell>
          <cell r="J870" t="str">
            <v/>
          </cell>
          <cell r="K870" t="str">
            <v/>
          </cell>
          <cell r="L870" t="str">
            <v/>
          </cell>
          <cell r="M870" t="str">
            <v/>
          </cell>
          <cell r="N870">
            <v>2</v>
          </cell>
          <cell r="O870" t="str">
            <v/>
          </cell>
        </row>
        <row r="871">
          <cell r="A871">
            <v>5</v>
          </cell>
          <cell r="B871" t="str">
            <v xml:space="preserve"> 1.4.2.3.4  </v>
          </cell>
          <cell r="C871" t="str">
            <v xml:space="preserve"> MAQUETE ELETRONICA  </v>
          </cell>
          <cell r="D871" t="str">
            <v>INSTRUMENTAÇÃO</v>
          </cell>
          <cell r="E871" t="str">
            <v>1.1.2.1.5.9</v>
          </cell>
          <cell r="F871" t="str">
            <v>1.1.2.1.5.9.1</v>
          </cell>
          <cell r="H871">
            <v>0</v>
          </cell>
          <cell r="I871">
            <v>0</v>
          </cell>
          <cell r="J871" t="str">
            <v/>
          </cell>
          <cell r="K871" t="str">
            <v/>
          </cell>
          <cell r="L871" t="str">
            <v/>
          </cell>
          <cell r="M871" t="str">
            <v/>
          </cell>
          <cell r="N871">
            <v>5</v>
          </cell>
          <cell r="O871" t="str">
            <v/>
          </cell>
        </row>
        <row r="872">
          <cell r="C872" t="str">
            <v xml:space="preserve">SUB-TOTAL - OSBL INTERLIGAÇÕES ENTRE AS UNIDADES </v>
          </cell>
          <cell r="D872" t="str">
            <v>INSTRUMENTAÇÃO</v>
          </cell>
          <cell r="E872" t="str">
            <v>1.1.2.1.5.9</v>
          </cell>
          <cell r="F872" t="str">
            <v>1.1.2.1.5.9.1</v>
          </cell>
          <cell r="H872" t="str">
            <v>DF-5230.00-2316-832-QGI-001</v>
          </cell>
          <cell r="I872" t="str">
            <v>DF-2316-I.39-022</v>
          </cell>
          <cell r="K872" t="str">
            <v>DOCUMENTO FORNECEDOR  - VÁLVULAS AUTO-OPERADA</v>
          </cell>
          <cell r="N872">
            <v>25</v>
          </cell>
        </row>
        <row r="873">
          <cell r="C873">
            <v>2316</v>
          </cell>
          <cell r="D873" t="str">
            <v>INSTRUMENTAÇÃO</v>
          </cell>
          <cell r="E873" t="str">
            <v>1.1.2.1.5.9</v>
          </cell>
          <cell r="F873" t="str">
            <v>1.1.2.1.5.9.1</v>
          </cell>
          <cell r="H873" t="str">
            <v>DF-5230.00-2316-835-QGI-001</v>
          </cell>
          <cell r="I873" t="str">
            <v>DF-2316-I.39-023</v>
          </cell>
          <cell r="K873" t="str">
            <v>DOCUMENTO FORNECEDOR  - VÁLVULAS DE DILÚVIO</v>
          </cell>
          <cell r="N873">
            <v>50</v>
          </cell>
        </row>
        <row r="874">
          <cell r="C874" t="str">
            <v>TOTAL CARTEIRA DE SOLVENTE</v>
          </cell>
          <cell r="D874" t="str">
            <v>INSTRUMENTAÇÃO</v>
          </cell>
          <cell r="E874" t="str">
            <v>1.1.2.1.5.9</v>
          </cell>
          <cell r="F874" t="str">
            <v>1.1.2.1.5.9.1</v>
          </cell>
          <cell r="H874" t="str">
            <v>DF-5230.00-2316-841-QGI-001</v>
          </cell>
          <cell r="I874" t="str">
            <v>DF-2316-I.39-024</v>
          </cell>
          <cell r="K874" t="str">
            <v>DOCUMENTO FORNECEDOR  - VÁLVULAS DE  SEGURANÇA E ALÍVIO</v>
          </cell>
          <cell r="N874">
            <v>120</v>
          </cell>
        </row>
        <row r="875">
          <cell r="C875">
            <v>2316</v>
          </cell>
          <cell r="D875" t="str">
            <v>INSTRUMENTAÇÃO</v>
          </cell>
          <cell r="E875" t="str">
            <v>1.1.2.1.5.9</v>
          </cell>
          <cell r="F875" t="str">
            <v>1.1.2.1.5.9.1</v>
          </cell>
          <cell r="H875" t="str">
            <v>DF-5230.00-2316-843-QGI-001</v>
          </cell>
          <cell r="I875" t="str">
            <v>DF-2316-I.39-025</v>
          </cell>
          <cell r="K875" t="str">
            <v>DOCUMENTO FORNECEDOR  - VÁLVULAS DE ALÍVIO DE PRESSÃO E VÁCUO</v>
          </cell>
          <cell r="N875">
            <v>30</v>
          </cell>
        </row>
        <row r="876">
          <cell r="A876">
            <v>2</v>
          </cell>
          <cell r="B876" t="str">
            <v>1.5</v>
          </cell>
          <cell r="C876" t="str">
            <v xml:space="preserve"> GERAL  </v>
          </cell>
          <cell r="D876" t="str">
            <v>INSTRUMENTAÇÃO</v>
          </cell>
          <cell r="E876" t="str">
            <v>1.1.2.1.5.9</v>
          </cell>
          <cell r="F876" t="str">
            <v>1.1.2.1.5.9.1</v>
          </cell>
          <cell r="H876" t="str">
            <v>DF-5230.00-2316-851-QGI-001</v>
          </cell>
          <cell r="I876" t="str">
            <v>DF-2316-I.39-026</v>
          </cell>
          <cell r="J876" t="str">
            <v/>
          </cell>
          <cell r="K876">
            <v>3</v>
          </cell>
          <cell r="L876" t="str">
            <v/>
          </cell>
          <cell r="M876" t="str">
            <v/>
          </cell>
          <cell r="N876" t="str">
            <v/>
          </cell>
          <cell r="O876" t="str">
            <v/>
          </cell>
        </row>
        <row r="877">
          <cell r="A877">
            <v>3</v>
          </cell>
          <cell r="B877" t="str">
            <v>1.5.1</v>
          </cell>
          <cell r="C877" t="str">
            <v xml:space="preserve">OSBL  </v>
          </cell>
          <cell r="D877" t="str">
            <v>INSTRUMENTAÇÃO</v>
          </cell>
          <cell r="E877" t="str">
            <v>1.1.2.1.5.9</v>
          </cell>
          <cell r="F877" t="str">
            <v>1.1.2.1.5.9.1</v>
          </cell>
          <cell r="H877">
            <v>0</v>
          </cell>
          <cell r="I877">
            <v>0</v>
          </cell>
          <cell r="J877" t="str">
            <v/>
          </cell>
          <cell r="K877" t="str">
            <v/>
          </cell>
          <cell r="L877">
            <v>100</v>
          </cell>
          <cell r="M877" t="str">
            <v/>
          </cell>
          <cell r="N877" t="str">
            <v/>
          </cell>
          <cell r="O877" t="str">
            <v/>
          </cell>
        </row>
        <row r="878">
          <cell r="A878">
            <v>4</v>
          </cell>
          <cell r="B878" t="str">
            <v xml:space="preserve"> 1.5.1.1  </v>
          </cell>
          <cell r="C878" t="str">
            <v xml:space="preserve"> MOBILIZAÇÃO  </v>
          </cell>
          <cell r="D878" t="str">
            <v>INSTRUMENTAÇÃO</v>
          </cell>
          <cell r="E878" t="str">
            <v>1.1.2.1.5.9</v>
          </cell>
          <cell r="F878" t="str">
            <v>1.1.2.1.5.9.1</v>
          </cell>
          <cell r="H878">
            <v>0</v>
          </cell>
          <cell r="I878">
            <v>0</v>
          </cell>
          <cell r="J878" t="str">
            <v/>
          </cell>
          <cell r="K878" t="str">
            <v/>
          </cell>
          <cell r="L878" t="str">
            <v/>
          </cell>
          <cell r="M878">
            <v>10</v>
          </cell>
          <cell r="N878" t="str">
            <v/>
          </cell>
          <cell r="O878" t="str">
            <v/>
          </cell>
        </row>
        <row r="879">
          <cell r="A879">
            <v>5</v>
          </cell>
          <cell r="B879" t="str">
            <v xml:space="preserve"> 1.5.1.1.1  </v>
          </cell>
          <cell r="C879" t="str">
            <v xml:space="preserve"> KICK OFF MEETING  </v>
          </cell>
          <cell r="D879" t="str">
            <v>INSTRUMENTAÇÃO</v>
          </cell>
          <cell r="E879">
            <v>0.5</v>
          </cell>
          <cell r="F879">
            <v>1</v>
          </cell>
          <cell r="H879">
            <v>0</v>
          </cell>
          <cell r="I879">
            <v>0</v>
          </cell>
          <cell r="J879" t="str">
            <v/>
          </cell>
          <cell r="K879" t="str">
            <v/>
          </cell>
          <cell r="L879" t="str">
            <v/>
          </cell>
          <cell r="M879" t="str">
            <v/>
          </cell>
          <cell r="N879">
            <v>5</v>
          </cell>
          <cell r="O879" t="str">
            <v/>
          </cell>
        </row>
        <row r="880">
          <cell r="A880">
            <v>5</v>
          </cell>
          <cell r="B880" t="str">
            <v xml:space="preserve"> 1.5.1.1.2  </v>
          </cell>
          <cell r="C880" t="str">
            <v xml:space="preserve"> MOBILIZAÇÃO, PLANEJAMENTO. MANUTENÇÃO  </v>
          </cell>
          <cell r="D880" t="str">
            <v>INSTRUMENTAÇÃO</v>
          </cell>
          <cell r="E880" t="str">
            <v>1.1.2.1.5.9</v>
          </cell>
          <cell r="F880" t="str">
            <v>1.1.2.1.5.9.1</v>
          </cell>
          <cell r="H880">
            <v>0</v>
          </cell>
          <cell r="I880">
            <v>0</v>
          </cell>
          <cell r="J880" t="str">
            <v/>
          </cell>
          <cell r="K880" t="str">
            <v/>
          </cell>
          <cell r="L880" t="str">
            <v/>
          </cell>
          <cell r="M880" t="str">
            <v/>
          </cell>
          <cell r="N880">
            <v>75</v>
          </cell>
          <cell r="O880" t="str">
            <v/>
          </cell>
        </row>
        <row r="881">
          <cell r="A881">
            <v>6</v>
          </cell>
          <cell r="B881" t="str">
            <v xml:space="preserve"> 1.5.1.1.2.1  </v>
          </cell>
          <cell r="C881" t="str">
            <v xml:space="preserve"> MOBILIZAÇÃO DAS EQUIPES  </v>
          </cell>
          <cell r="D881" t="str">
            <v>INSTRUMENTAÇÃO</v>
          </cell>
          <cell r="E881" t="str">
            <v>1.1.2.1.5.9</v>
          </cell>
          <cell r="F881" t="str">
            <v>1.1.2.1.5.9.1</v>
          </cell>
          <cell r="H881">
            <v>0</v>
          </cell>
          <cell r="I881">
            <v>0</v>
          </cell>
          <cell r="J881" t="str">
            <v/>
          </cell>
          <cell r="K881" t="str">
            <v/>
          </cell>
          <cell r="L881" t="str">
            <v/>
          </cell>
          <cell r="M881" t="str">
            <v/>
          </cell>
          <cell r="N881" t="str">
            <v/>
          </cell>
          <cell r="O881">
            <v>10</v>
          </cell>
        </row>
        <row r="882">
          <cell r="B882" t="str">
            <v>1.5.1.1.2.1.1</v>
          </cell>
          <cell r="C882" t="str">
            <v xml:space="preserve"> MOBILIZAÇÃO DA EQUIPE NO ESCRITÓRIO SEDE DA CONTRATADA</v>
          </cell>
          <cell r="D882" t="str">
            <v>INSTRUMENTAÇÃO</v>
          </cell>
          <cell r="E882">
            <v>3.7499999999999999E-2</v>
          </cell>
          <cell r="F882">
            <v>1</v>
          </cell>
          <cell r="H882">
            <v>0</v>
          </cell>
          <cell r="I882">
            <v>0</v>
          </cell>
          <cell r="K882" t="str">
            <v>DOCUMENTO FORNECEDOR  - DETECTORES DE GÁS</v>
          </cell>
          <cell r="N882">
            <v>60</v>
          </cell>
        </row>
        <row r="883">
          <cell r="B883" t="str">
            <v>1.5.1.1.2.1.2</v>
          </cell>
          <cell r="C883" t="str">
            <v xml:space="preserve"> MOBILIZAÇÃO DA EQUIPE MÍNIMA LOTADA NA UM-REPAR</v>
          </cell>
          <cell r="D883" t="str">
            <v>INSTRUMENTAÇÃO</v>
          </cell>
          <cell r="E883">
            <v>0.71249999999999991</v>
          </cell>
          <cell r="F883">
            <v>1</v>
          </cell>
          <cell r="H883">
            <v>0</v>
          </cell>
          <cell r="I883">
            <v>0</v>
          </cell>
          <cell r="K883" t="str">
            <v>DOCUMENTO FORNECEDOR  - ACIONADORES MANUAIS (BOTOEIRAS)</v>
          </cell>
          <cell r="N883">
            <v>25</v>
          </cell>
        </row>
        <row r="884">
          <cell r="A884">
            <v>6</v>
          </cell>
          <cell r="B884" t="str">
            <v xml:space="preserve">1.5.1.1.2.2  </v>
          </cell>
          <cell r="C884" t="str">
            <v xml:space="preserve"> PLANEJAMENTO  </v>
          </cell>
          <cell r="D884" t="str">
            <v>INSTRUMENTAÇÃO</v>
          </cell>
          <cell r="E884" t="str">
            <v>1.1.2.1.5.9</v>
          </cell>
          <cell r="F884" t="str">
            <v>1.1.2.1.5.9.1</v>
          </cell>
          <cell r="H884">
            <v>0</v>
          </cell>
          <cell r="I884">
            <v>0</v>
          </cell>
          <cell r="J884" t="str">
            <v/>
          </cell>
          <cell r="K884" t="str">
            <v/>
          </cell>
          <cell r="L884" t="str">
            <v/>
          </cell>
          <cell r="M884" t="str">
            <v/>
          </cell>
          <cell r="N884" t="str">
            <v/>
          </cell>
          <cell r="O884">
            <v>40</v>
          </cell>
        </row>
        <row r="885">
          <cell r="B885" t="str">
            <v>1.5.1.1.2.2.1</v>
          </cell>
          <cell r="C885" t="str">
            <v>ORGANIZAÇÃO, RESPONSABILIDADE, AUTORIDADE E RECURSOS</v>
          </cell>
          <cell r="D885" t="str">
            <v>INSTRUMENTAÇÃO</v>
          </cell>
          <cell r="E885" t="str">
            <v>1.1.2.1.5.9</v>
          </cell>
          <cell r="F885" t="str">
            <v>1.1.2.1.5.9.1</v>
          </cell>
          <cell r="H885">
            <v>0</v>
          </cell>
          <cell r="I885">
            <v>0</v>
          </cell>
          <cell r="K885" t="str">
            <v>DOCUMENTO FORNECEDOR  - AMOSTRADORES</v>
          </cell>
          <cell r="N885">
            <v>60</v>
          </cell>
        </row>
        <row r="886">
          <cell r="B886" t="str">
            <v>1.5.1.1.2.2.1.1</v>
          </cell>
          <cell r="C886" t="str">
            <v>ORGANOGRAMAS</v>
          </cell>
          <cell r="D886" t="str">
            <v>INSTRUMENTAÇÃO</v>
          </cell>
          <cell r="E886">
            <v>0.15</v>
          </cell>
          <cell r="F886">
            <v>1</v>
          </cell>
          <cell r="H886">
            <v>0</v>
          </cell>
          <cell r="I886">
            <v>0</v>
          </cell>
          <cell r="K886" t="str">
            <v>DOCUMENTO FORNECEDOR - PAINÉIS DE REARRANJO</v>
          </cell>
          <cell r="N886">
            <v>120</v>
          </cell>
        </row>
        <row r="887">
          <cell r="B887" t="str">
            <v>1.5.1.1.2.2.1.2</v>
          </cell>
          <cell r="C887" t="str">
            <v>CURRÍCULOS</v>
          </cell>
          <cell r="D887" t="str">
            <v>INSTRUMENTAÇÃO</v>
          </cell>
          <cell r="E887">
            <v>0.15</v>
          </cell>
          <cell r="F887">
            <v>1</v>
          </cell>
          <cell r="H887">
            <v>0</v>
          </cell>
          <cell r="I887">
            <v>0</v>
          </cell>
          <cell r="K887" t="str">
            <v>DOCUMENTO FORNECEDOR  - CASA DE ANALISADORES DE PROCESSO</v>
          </cell>
          <cell r="N887">
            <v>65</v>
          </cell>
        </row>
        <row r="888">
          <cell r="B888" t="str">
            <v>1.5.1.1.2.2.2</v>
          </cell>
          <cell r="C888" t="str">
            <v>RECURSOS</v>
          </cell>
          <cell r="D888" t="str">
            <v>INSTRUMENTAÇÃO</v>
          </cell>
          <cell r="E888" t="str">
            <v>1.1.2.1.5.9</v>
          </cell>
          <cell r="F888" t="str">
            <v>RECURSOS</v>
          </cell>
          <cell r="H888">
            <v>0</v>
          </cell>
          <cell r="I888">
            <v>0</v>
          </cell>
          <cell r="K888" t="str">
            <v>DOCUMENTO FORNECEDOR  - INTEGRAÇÃO DO SISTEMA DE ANALISADORES DE PROCESSO</v>
          </cell>
          <cell r="N888">
            <v>75</v>
          </cell>
        </row>
        <row r="889">
          <cell r="B889" t="str">
            <v>1.5.1.1.2.2.2.1</v>
          </cell>
          <cell r="C889" t="str">
            <v>HISTOGRAMA DE MÃO DE OBRA</v>
          </cell>
          <cell r="D889" t="str">
            <v>INSTRUMENTAÇÃO</v>
          </cell>
          <cell r="E889">
            <v>0.3</v>
          </cell>
          <cell r="F889">
            <v>1</v>
          </cell>
          <cell r="H889">
            <v>0</v>
          </cell>
          <cell r="I889">
            <v>0</v>
          </cell>
          <cell r="K889" t="str">
            <v>DOCUMENTO FORNECEDOR  - SHELTERS PARA ANALISADORES DE PROCESSO</v>
          </cell>
          <cell r="N889">
            <v>65</v>
          </cell>
        </row>
        <row r="890">
          <cell r="B890" t="str">
            <v>1.5.1.1.2.2.3</v>
          </cell>
          <cell r="C890" t="str">
            <v>PROCEDIMENTO DE PLANEJAMENTO DE PROJETO</v>
          </cell>
          <cell r="D890" t="str">
            <v>INSTRUMENTAÇÃO</v>
          </cell>
          <cell r="E890" t="str">
            <v>1.1.2.1.5</v>
          </cell>
          <cell r="F890" t="str">
            <v>1.1.2.1.5.10</v>
          </cell>
          <cell r="G890" t="str">
            <v>1.1.2.1.5.10</v>
          </cell>
          <cell r="H890">
            <v>0</v>
          </cell>
          <cell r="I890">
            <v>0</v>
          </cell>
          <cell r="K890" t="str">
            <v>ESPECIFICAÇÕES DOS SISTEMAS DE DETECÇÃO DE GASES E DE INCÊNDIO, ANALISADORES DE PROCESSO COM SHELTERS, SDCD, CFTV, PES, REDE FOUNDATION FIELDBUS E DEMAIS SISTEMAS</v>
          </cell>
        </row>
        <row r="891">
          <cell r="B891" t="str">
            <v>1.5.1.1.2.2.3.1</v>
          </cell>
          <cell r="C891" t="str">
            <v>EAP DETALHADA</v>
          </cell>
          <cell r="D891" t="str">
            <v>INSTRUMENTAÇÃO</v>
          </cell>
          <cell r="E891">
            <v>0.26999999999999991</v>
          </cell>
          <cell r="F891">
            <v>1</v>
          </cell>
          <cell r="H891">
            <v>0</v>
          </cell>
          <cell r="I891">
            <v>0</v>
          </cell>
          <cell r="K891" t="str">
            <v>ET - CASA DE ANALISADORES DE PROCESSO</v>
          </cell>
          <cell r="N891">
            <v>75</v>
          </cell>
        </row>
        <row r="892">
          <cell r="B892" t="str">
            <v>1.5.1.1.2.2.3.2</v>
          </cell>
          <cell r="C892" t="str">
            <v>LISTA DE DOCUMENTOS DA U-2316 - UHDS</v>
          </cell>
          <cell r="D892" t="str">
            <v>INSTRUMENTAÇÃO</v>
          </cell>
          <cell r="E892">
            <v>0.35999999999999993</v>
          </cell>
          <cell r="F892">
            <v>1</v>
          </cell>
          <cell r="H892">
            <v>0</v>
          </cell>
          <cell r="I892">
            <v>0</v>
          </cell>
          <cell r="K892" t="str">
            <v>ET - INTEGRAÇÃO DO SISTEMA DE ANALISADORES DE PROCESSO</v>
          </cell>
          <cell r="N892">
            <v>75</v>
          </cell>
        </row>
        <row r="893">
          <cell r="B893" t="str">
            <v>1.5.1.1.2.2.3.3</v>
          </cell>
          <cell r="C893" t="str">
            <v>CRONOGRAMA DE EXECUÇÃO FÍSICA DETALHADO</v>
          </cell>
          <cell r="D893" t="str">
            <v>INSTRUMENTAÇÃO</v>
          </cell>
          <cell r="E893">
            <v>0.35999999999999993</v>
          </cell>
          <cell r="F893">
            <v>1</v>
          </cell>
          <cell r="H893">
            <v>0</v>
          </cell>
          <cell r="I893">
            <v>0</v>
          </cell>
          <cell r="K893" t="str">
            <v>ET - SHELTERS PARA ANALISADORES DE PROCESSO</v>
          </cell>
          <cell r="N893">
            <v>65</v>
          </cell>
        </row>
        <row r="894">
          <cell r="B894" t="str">
            <v>1.5.1.1.2.2.3.4</v>
          </cell>
          <cell r="C894" t="str">
            <v>CURVA DE EXECUÇÃO FÍSICA</v>
          </cell>
          <cell r="D894" t="str">
            <v>INSTRUMENTAÇÃO</v>
          </cell>
          <cell r="E894">
            <v>0.17999999999999997</v>
          </cell>
          <cell r="F894">
            <v>1</v>
          </cell>
          <cell r="G894" t="str">
            <v>1.1.2.1.5.11</v>
          </cell>
          <cell r="H894">
            <v>0</v>
          </cell>
          <cell r="I894">
            <v>0</v>
          </cell>
          <cell r="K894" t="str">
            <v>MAPAS DE ENDEREÇAMENTO SERIAL</v>
          </cell>
        </row>
        <row r="895">
          <cell r="B895" t="str">
            <v>1.5.1.1.2.2.3.5</v>
          </cell>
          <cell r="C895" t="str">
            <v>CRONOGRAMA DE EXECUÇÃO FÍSICA-FINANCEIRO DETALHADO</v>
          </cell>
          <cell r="D895" t="str">
            <v>INSTRUMENTAÇÃO</v>
          </cell>
          <cell r="E895">
            <v>0.17999999999999997</v>
          </cell>
          <cell r="F895">
            <v>1</v>
          </cell>
          <cell r="H895">
            <v>0</v>
          </cell>
          <cell r="I895">
            <v>0</v>
          </cell>
        </row>
        <row r="896">
          <cell r="B896" t="str">
            <v>1.5.1.1.2.2.3.6</v>
          </cell>
          <cell r="C896" t="str">
            <v>CURVA DE EXECUÇÃO FÍSICA-FINANCEIRA</v>
          </cell>
          <cell r="D896" t="str">
            <v>INSTRUMENTAÇÃO</v>
          </cell>
          <cell r="E896">
            <v>0.17999999999999997</v>
          </cell>
          <cell r="F896">
            <v>1</v>
          </cell>
          <cell r="H896">
            <v>0</v>
          </cell>
          <cell r="I896">
            <v>0</v>
          </cell>
        </row>
        <row r="897">
          <cell r="B897" t="str">
            <v>1.5.1.1.2.2.3.7</v>
          </cell>
          <cell r="C897" t="str">
            <v>PROCEDIMENTO DE MEDIÇÃO DE SERVIÇOS</v>
          </cell>
          <cell r="D897" t="str">
            <v>INSTRUMENTAÇÃO</v>
          </cell>
          <cell r="E897">
            <v>0.26999999999999991</v>
          </cell>
          <cell r="F897">
            <v>1</v>
          </cell>
          <cell r="G897" t="str">
            <v>1.1.2.1.5.12</v>
          </cell>
          <cell r="H897">
            <v>0</v>
          </cell>
          <cell r="I897">
            <v>0</v>
          </cell>
          <cell r="K897" t="str">
            <v>LISTAS DE I/O PARA SDCD E PES</v>
          </cell>
        </row>
        <row r="898">
          <cell r="B898" t="str">
            <v>1.5.1.1.2.2.4</v>
          </cell>
          <cell r="C898" t="str">
            <v>PROCEDIMENTOS DE QSMS</v>
          </cell>
          <cell r="D898" t="str">
            <v>INSTRUMENTAÇÃO</v>
          </cell>
          <cell r="E898" t="str">
            <v>1.1.2.1.5.12</v>
          </cell>
          <cell r="F898" t="str">
            <v>1.1.2.1.5.12.1</v>
          </cell>
          <cell r="H898">
            <v>0</v>
          </cell>
          <cell r="I898">
            <v>0</v>
          </cell>
          <cell r="K898" t="str">
            <v>LISTA DE ENTRADAS E SAÍDAS DO SDCD</v>
          </cell>
          <cell r="L898" t="str">
            <v>A4</v>
          </cell>
          <cell r="M898">
            <v>50</v>
          </cell>
          <cell r="N898">
            <v>170</v>
          </cell>
        </row>
        <row r="899">
          <cell r="B899" t="str">
            <v>1.5.1.1.2.2.4.1</v>
          </cell>
          <cell r="C899" t="str">
            <v>MANUAL DA QUALIDADE DE PROJETO DE PRÉ-DETALHAMENTO</v>
          </cell>
          <cell r="D899" t="str">
            <v>INSTRUMENTAÇÃO</v>
          </cell>
          <cell r="E899">
            <v>0.42</v>
          </cell>
          <cell r="F899">
            <v>1</v>
          </cell>
          <cell r="H899">
            <v>0</v>
          </cell>
          <cell r="I899">
            <v>0</v>
          </cell>
          <cell r="K899" t="str">
            <v>LISTA DE ENTRADAS E SAÍDAS DO PES</v>
          </cell>
          <cell r="L899" t="str">
            <v>A4</v>
          </cell>
          <cell r="M899">
            <v>50</v>
          </cell>
          <cell r="N899">
            <v>130</v>
          </cell>
        </row>
        <row r="900">
          <cell r="B900" t="str">
            <v>1.5.1.1.2.2.4.2</v>
          </cell>
          <cell r="C900" t="str">
            <v>PLANO DA QUALIDADE</v>
          </cell>
          <cell r="D900" t="str">
            <v>INSTRUMENTAÇÃO</v>
          </cell>
          <cell r="E900">
            <v>0.17999999999999997</v>
          </cell>
          <cell r="F900">
            <v>1</v>
          </cell>
          <cell r="G900" t="str">
            <v>1.1.2.1.5.13</v>
          </cell>
          <cell r="H900">
            <v>0</v>
          </cell>
          <cell r="I900">
            <v>0</v>
          </cell>
          <cell r="K900" t="str">
            <v>MEMORIAL DESCRITIVO DAS MALHAS DE CONTROLE</v>
          </cell>
        </row>
        <row r="901">
          <cell r="A901">
            <v>6</v>
          </cell>
          <cell r="B901" t="str">
            <v xml:space="preserve"> 1.5.1.1.2.3  </v>
          </cell>
          <cell r="C901" t="str">
            <v xml:space="preserve"> MANUTENÇÃO DAS EQUIPES  </v>
          </cell>
          <cell r="D901" t="str">
            <v>INSTRUMENTAÇÃO</v>
          </cell>
          <cell r="E901" t="str">
            <v>1.1.2.1.5.13</v>
          </cell>
          <cell r="F901" t="str">
            <v>1.1.2.1.5.13.1</v>
          </cell>
          <cell r="H901">
            <v>0</v>
          </cell>
          <cell r="I901">
            <v>0</v>
          </cell>
          <cell r="J901" t="str">
            <v/>
          </cell>
          <cell r="K901" t="str">
            <v/>
          </cell>
          <cell r="L901" t="str">
            <v/>
          </cell>
          <cell r="M901" t="str">
            <v/>
          </cell>
          <cell r="N901" t="str">
            <v/>
          </cell>
          <cell r="O901">
            <v>50</v>
          </cell>
        </row>
        <row r="902">
          <cell r="B902" t="str">
            <v xml:space="preserve"> 1.5.1.1.2.3.1</v>
          </cell>
          <cell r="C902" t="str">
            <v>MANUTENÇÃO DA EQUIPE NO ESCRITÓRIO SEDE DA CONTRATADA</v>
          </cell>
          <cell r="D902" t="str">
            <v>INSTRUMENTAÇÃO</v>
          </cell>
          <cell r="E902">
            <v>0</v>
          </cell>
          <cell r="F902">
            <v>1</v>
          </cell>
          <cell r="H902">
            <v>0</v>
          </cell>
          <cell r="I902">
            <v>0</v>
          </cell>
        </row>
        <row r="903">
          <cell r="B903" t="str">
            <v xml:space="preserve"> 1.5.1.1.2.3.2</v>
          </cell>
          <cell r="C903" t="str">
            <v>MANUTENÇÃO DA EQUIPE MÍNIMA LOTADA NA UM-REPAR</v>
          </cell>
          <cell r="D903" t="str">
            <v>TUBULAÇÃO</v>
          </cell>
          <cell r="E903">
            <v>0</v>
          </cell>
          <cell r="F903">
            <v>1</v>
          </cell>
          <cell r="G903" t="str">
            <v>1.1.2.1.6</v>
          </cell>
          <cell r="H903">
            <v>0</v>
          </cell>
          <cell r="I903">
            <v>0</v>
          </cell>
          <cell r="K903" t="str">
            <v>TUBULAÇÃO</v>
          </cell>
        </row>
        <row r="904">
          <cell r="A904">
            <v>5</v>
          </cell>
          <cell r="B904" t="str">
            <v xml:space="preserve"> 1.5.1.1.3  </v>
          </cell>
          <cell r="C904" t="str">
            <v xml:space="preserve"> DESMOBILIZAÇÃO  </v>
          </cell>
          <cell r="D904" t="str">
            <v>TUBULAÇÃO</v>
          </cell>
          <cell r="E904">
            <v>2</v>
          </cell>
          <cell r="F904">
            <v>1</v>
          </cell>
          <cell r="G904" t="str">
            <v>1.1.2.1.6.1</v>
          </cell>
          <cell r="H904">
            <v>0</v>
          </cell>
          <cell r="I904">
            <v>0</v>
          </cell>
          <cell r="J904" t="str">
            <v/>
          </cell>
          <cell r="K904" t="str">
            <v/>
          </cell>
          <cell r="L904" t="str">
            <v/>
          </cell>
          <cell r="M904" t="str">
            <v/>
          </cell>
          <cell r="N904">
            <v>20</v>
          </cell>
          <cell r="O904" t="str">
            <v/>
          </cell>
        </row>
        <row r="905">
          <cell r="A905">
            <v>4</v>
          </cell>
          <cell r="B905" t="str">
            <v xml:space="preserve"> 1.5.1.2  </v>
          </cell>
          <cell r="C905" t="str">
            <v xml:space="preserve"> INFRA-ESTRUTURA  </v>
          </cell>
          <cell r="D905" t="str">
            <v>TUBULAÇÃO</v>
          </cell>
          <cell r="E905" t="str">
            <v>1.1.2.1.6.1</v>
          </cell>
          <cell r="F905" t="str">
            <v>1.1.2.1.6.1.1</v>
          </cell>
          <cell r="H905">
            <v>0</v>
          </cell>
          <cell r="I905">
            <v>0</v>
          </cell>
          <cell r="J905" t="str">
            <v/>
          </cell>
          <cell r="K905" t="str">
            <v/>
          </cell>
          <cell r="L905" t="str">
            <v/>
          </cell>
          <cell r="M905">
            <v>8</v>
          </cell>
          <cell r="N905" t="str">
            <v/>
          </cell>
          <cell r="O905" t="str">
            <v/>
          </cell>
        </row>
        <row r="906">
          <cell r="A906">
            <v>5</v>
          </cell>
          <cell r="B906" t="str">
            <v xml:space="preserve"> 1.5.1.2.1  </v>
          </cell>
          <cell r="C906" t="str">
            <v xml:space="preserve"> ESCRITÓRIO DA CONTRATADA NA UN-REPAR  </v>
          </cell>
          <cell r="D906" t="str">
            <v>TUBULAÇÃO</v>
          </cell>
          <cell r="E906" t="str">
            <v>1.1.2.1.6.1</v>
          </cell>
          <cell r="F906" t="str">
            <v>1.1.2.1.6.1.1</v>
          </cell>
          <cell r="H906">
            <v>0</v>
          </cell>
          <cell r="I906">
            <v>0</v>
          </cell>
          <cell r="J906" t="str">
            <v/>
          </cell>
          <cell r="K906" t="str">
            <v/>
          </cell>
          <cell r="L906" t="str">
            <v/>
          </cell>
          <cell r="M906" t="str">
            <v/>
          </cell>
          <cell r="N906">
            <v>100</v>
          </cell>
          <cell r="O906" t="str">
            <v/>
          </cell>
        </row>
        <row r="907">
          <cell r="B907" t="str">
            <v xml:space="preserve"> 1.5.1.2.1.1</v>
          </cell>
          <cell r="C907" t="str">
            <v xml:space="preserve">IMPLANTAÇÃO DO ESCRITÓRIO DA CONTRATADA NA UN-REPAR  </v>
          </cell>
          <cell r="D907" t="str">
            <v>TUBULAÇÃO</v>
          </cell>
          <cell r="E907">
            <v>0</v>
          </cell>
          <cell r="F907">
            <v>1</v>
          </cell>
          <cell r="G907" t="str">
            <v>1.1.2.1.6.2</v>
          </cell>
          <cell r="H907">
            <v>0</v>
          </cell>
          <cell r="I907">
            <v>0</v>
          </cell>
          <cell r="K907" t="str">
            <v>PLANTAS DE TUBULAÇÃO (BAIXA E EM ELEVAÇÃO)</v>
          </cell>
          <cell r="O907">
            <v>10</v>
          </cell>
        </row>
        <row r="908">
          <cell r="B908" t="str">
            <v xml:space="preserve"> 1.5.1.2.1.2</v>
          </cell>
          <cell r="C908" t="str">
            <v xml:space="preserve">MANUTENÇÃO ESCRITÓRIO DA CONTRATADA NA UN-REPAR  </v>
          </cell>
          <cell r="D908" t="str">
            <v>TUBULAÇÃO</v>
          </cell>
          <cell r="E908">
            <v>0</v>
          </cell>
          <cell r="F908">
            <v>1</v>
          </cell>
          <cell r="H908">
            <v>0</v>
          </cell>
          <cell r="I908">
            <v>0</v>
          </cell>
          <cell r="K908" t="str">
            <v>INDICE DE PLANTA DE TUBULAÇÃO - HDS</v>
          </cell>
          <cell r="L908" t="str">
            <v>A0</v>
          </cell>
          <cell r="M908">
            <v>1</v>
          </cell>
          <cell r="N908">
            <v>5</v>
          </cell>
          <cell r="O908">
            <v>90</v>
          </cell>
        </row>
        <row r="909">
          <cell r="A909">
            <v>4</v>
          </cell>
          <cell r="B909" t="str">
            <v xml:space="preserve"> 1.5.1.3  </v>
          </cell>
          <cell r="C909" t="str">
            <v xml:space="preserve"> PROJETOS CIVIS E ELETRONICOS  </v>
          </cell>
          <cell r="D909" t="str">
            <v>TUBULAÇÃO</v>
          </cell>
          <cell r="E909" t="str">
            <v>1.1.2.1.6.2</v>
          </cell>
          <cell r="F909" t="str">
            <v>1.1.2.1.6.2.1</v>
          </cell>
          <cell r="H909">
            <v>0</v>
          </cell>
          <cell r="I909">
            <v>0</v>
          </cell>
          <cell r="J909" t="str">
            <v/>
          </cell>
          <cell r="K909" t="str">
            <v/>
          </cell>
          <cell r="L909" t="str">
            <v/>
          </cell>
          <cell r="M909">
            <v>82</v>
          </cell>
          <cell r="N909" t="str">
            <v/>
          </cell>
          <cell r="O909" t="str">
            <v/>
          </cell>
        </row>
        <row r="910">
          <cell r="A910">
            <v>5</v>
          </cell>
          <cell r="B910" t="str">
            <v xml:space="preserve"> 1.5.1.3.1  </v>
          </cell>
          <cell r="C910" t="str">
            <v xml:space="preserve"> CIVIL  </v>
          </cell>
          <cell r="D910" t="str">
            <v>TUBULAÇÃO</v>
          </cell>
          <cell r="E910" t="str">
            <v>1.1.2.1.6.2</v>
          </cell>
          <cell r="F910" t="str">
            <v>1.1.2.1.6.2.1</v>
          </cell>
          <cell r="H910">
            <v>0</v>
          </cell>
          <cell r="I910">
            <v>0</v>
          </cell>
          <cell r="J910" t="str">
            <v/>
          </cell>
          <cell r="K910" t="str">
            <v/>
          </cell>
          <cell r="L910" t="str">
            <v/>
          </cell>
          <cell r="M910" t="str">
            <v/>
          </cell>
          <cell r="N910">
            <v>15</v>
          </cell>
          <cell r="O910" t="str">
            <v/>
          </cell>
        </row>
        <row r="911">
          <cell r="A911">
            <v>6</v>
          </cell>
          <cell r="B911" t="str">
            <v xml:space="preserve"> 1.5.1.3.1.1  </v>
          </cell>
          <cell r="C911" t="str">
            <v xml:space="preserve"> ESTRUTURA  </v>
          </cell>
          <cell r="D911" t="str">
            <v>TUBULAÇÃO</v>
          </cell>
          <cell r="E911" t="str">
            <v>1.1.2.1.6.2</v>
          </cell>
          <cell r="F911" t="str">
            <v>1.1.2.1.6.2.1</v>
          </cell>
          <cell r="H911">
            <v>0</v>
          </cell>
          <cell r="I911">
            <v>0</v>
          </cell>
          <cell r="J911" t="str">
            <v/>
          </cell>
          <cell r="K911" t="str">
            <v/>
          </cell>
          <cell r="L911" t="str">
            <v/>
          </cell>
          <cell r="M911" t="str">
            <v/>
          </cell>
          <cell r="N911" t="str">
            <v/>
          </cell>
          <cell r="O911">
            <v>40</v>
          </cell>
        </row>
        <row r="912">
          <cell r="A912">
            <v>6</v>
          </cell>
          <cell r="B912" t="str">
            <v xml:space="preserve"> 1.5.1.3.1.2  </v>
          </cell>
          <cell r="C912" t="str">
            <v xml:space="preserve"> ARQUITETONICO  </v>
          </cell>
          <cell r="D912" t="str">
            <v>TUBULAÇÃO</v>
          </cell>
          <cell r="E912" t="str">
            <v>1.1.2.1.6.2</v>
          </cell>
          <cell r="F912" t="str">
            <v>1.1.2.1.6.2.1</v>
          </cell>
          <cell r="H912">
            <v>0</v>
          </cell>
          <cell r="I912">
            <v>0</v>
          </cell>
          <cell r="J912" t="str">
            <v/>
          </cell>
          <cell r="K912" t="str">
            <v/>
          </cell>
          <cell r="L912" t="str">
            <v/>
          </cell>
          <cell r="M912" t="str">
            <v/>
          </cell>
          <cell r="N912" t="str">
            <v/>
          </cell>
          <cell r="O912">
            <v>30</v>
          </cell>
        </row>
        <row r="913">
          <cell r="A913">
            <v>6</v>
          </cell>
          <cell r="B913" t="str">
            <v xml:space="preserve"> 1.5.1.3.1.3  </v>
          </cell>
          <cell r="C913" t="str">
            <v xml:space="preserve"> UNDERGROUD  </v>
          </cell>
          <cell r="D913" t="str">
            <v>TUBULAÇÃO</v>
          </cell>
          <cell r="E913" t="str">
            <v>1.1.2.1.6.2</v>
          </cell>
          <cell r="F913" t="str">
            <v>1.1.2.1.6.2.1</v>
          </cell>
          <cell r="H913">
            <v>0</v>
          </cell>
          <cell r="I913">
            <v>0</v>
          </cell>
          <cell r="J913" t="str">
            <v/>
          </cell>
          <cell r="K913" t="str">
            <v/>
          </cell>
          <cell r="L913" t="str">
            <v/>
          </cell>
          <cell r="M913" t="str">
            <v/>
          </cell>
          <cell r="N913" t="str">
            <v/>
          </cell>
          <cell r="O913">
            <v>30</v>
          </cell>
        </row>
        <row r="914">
          <cell r="A914">
            <v>5</v>
          </cell>
          <cell r="B914" t="str">
            <v xml:space="preserve"> 1.5.1.3.2  </v>
          </cell>
          <cell r="C914" t="str">
            <v xml:space="preserve"> ELETROMECÂNICOS  </v>
          </cell>
          <cell r="D914" t="str">
            <v>TUBULAÇÃO</v>
          </cell>
          <cell r="E914" t="str">
            <v>1.1.2.1.6.2</v>
          </cell>
          <cell r="F914" t="str">
            <v>1.1.2.1.6.2.1</v>
          </cell>
          <cell r="H914">
            <v>0</v>
          </cell>
          <cell r="I914">
            <v>0</v>
          </cell>
          <cell r="J914" t="str">
            <v/>
          </cell>
          <cell r="K914" t="str">
            <v/>
          </cell>
          <cell r="L914" t="str">
            <v/>
          </cell>
          <cell r="M914" t="str">
            <v/>
          </cell>
          <cell r="N914">
            <v>78</v>
          </cell>
          <cell r="O914" t="str">
            <v/>
          </cell>
        </row>
        <row r="915">
          <cell r="A915">
            <v>6</v>
          </cell>
          <cell r="B915" t="str">
            <v xml:space="preserve"> 1.5.1.3.2.1  </v>
          </cell>
          <cell r="C915" t="str">
            <v xml:space="preserve"> PROCESSO  </v>
          </cell>
          <cell r="D915" t="str">
            <v>TUBULAÇÃO</v>
          </cell>
          <cell r="E915" t="str">
            <v>1.1.2.1.6.2</v>
          </cell>
          <cell r="F915" t="str">
            <v>1.1.2.1.6.2.1</v>
          </cell>
          <cell r="H915">
            <v>0</v>
          </cell>
          <cell r="I915">
            <v>0</v>
          </cell>
          <cell r="J915" t="str">
            <v/>
          </cell>
          <cell r="K915" t="str">
            <v/>
          </cell>
          <cell r="L915" t="str">
            <v/>
          </cell>
          <cell r="M915" t="str">
            <v/>
          </cell>
          <cell r="N915" t="str">
            <v/>
          </cell>
          <cell r="O915">
            <v>25</v>
          </cell>
        </row>
        <row r="916">
          <cell r="A916">
            <v>6</v>
          </cell>
          <cell r="B916" t="str">
            <v xml:space="preserve"> 1.5.1.3.2.2  </v>
          </cell>
          <cell r="C916" t="str">
            <v xml:space="preserve"> EQUIPAMENTOS  </v>
          </cell>
          <cell r="D916" t="str">
            <v>TUBULAÇÃO</v>
          </cell>
          <cell r="E916" t="str">
            <v>1.1.2.1.6.2</v>
          </cell>
          <cell r="F916" t="str">
            <v>1.1.2.1.6.2.1</v>
          </cell>
          <cell r="H916">
            <v>0</v>
          </cell>
          <cell r="I916">
            <v>0</v>
          </cell>
          <cell r="J916" t="str">
            <v/>
          </cell>
          <cell r="K916" t="str">
            <v/>
          </cell>
          <cell r="L916" t="str">
            <v/>
          </cell>
          <cell r="M916" t="str">
            <v/>
          </cell>
          <cell r="N916" t="str">
            <v/>
          </cell>
          <cell r="O916">
            <v>15</v>
          </cell>
        </row>
        <row r="917">
          <cell r="A917">
            <v>6</v>
          </cell>
          <cell r="B917" t="str">
            <v xml:space="preserve"> 1.5.1.3.2.3  </v>
          </cell>
          <cell r="C917" t="str">
            <v xml:space="preserve"> TUBULAÇÃO  </v>
          </cell>
          <cell r="D917" t="str">
            <v>TUBULAÇÃO</v>
          </cell>
          <cell r="E917" t="str">
            <v>1.1.2.1.6.2</v>
          </cell>
          <cell r="F917" t="str">
            <v>1.1.2.1.6.2.1</v>
          </cell>
          <cell r="H917">
            <v>0</v>
          </cell>
          <cell r="I917">
            <v>0</v>
          </cell>
          <cell r="J917" t="str">
            <v/>
          </cell>
          <cell r="K917" t="str">
            <v/>
          </cell>
          <cell r="L917" t="str">
            <v/>
          </cell>
          <cell r="M917" t="str">
            <v/>
          </cell>
          <cell r="N917" t="str">
            <v/>
          </cell>
          <cell r="O917">
            <v>30</v>
          </cell>
        </row>
        <row r="918">
          <cell r="A918">
            <v>6</v>
          </cell>
          <cell r="B918" t="str">
            <v xml:space="preserve"> 1.5.1.3.2.4  </v>
          </cell>
          <cell r="C918" t="str">
            <v xml:space="preserve"> ELÉTRICA  </v>
          </cell>
          <cell r="D918" t="str">
            <v>TUBULAÇÃO</v>
          </cell>
          <cell r="E918" t="str">
            <v>1.1.2.1.6.2</v>
          </cell>
          <cell r="F918" t="str">
            <v>1.1.2.1.6.2.1</v>
          </cell>
          <cell r="H918">
            <v>0</v>
          </cell>
          <cell r="I918">
            <v>0</v>
          </cell>
          <cell r="J918" t="str">
            <v/>
          </cell>
          <cell r="K918" t="str">
            <v/>
          </cell>
          <cell r="L918" t="str">
            <v/>
          </cell>
          <cell r="M918" t="str">
            <v/>
          </cell>
          <cell r="N918" t="str">
            <v/>
          </cell>
          <cell r="O918">
            <v>10</v>
          </cell>
        </row>
        <row r="919">
          <cell r="A919">
            <v>6</v>
          </cell>
          <cell r="B919" t="str">
            <v xml:space="preserve"> 1.5.1.3.2.5  </v>
          </cell>
          <cell r="C919" t="str">
            <v xml:space="preserve"> INSTRUMENTAÇÃO  </v>
          </cell>
          <cell r="D919" t="str">
            <v>TUBULAÇÃO</v>
          </cell>
          <cell r="E919" t="str">
            <v>1.1.2.1.6.2</v>
          </cell>
          <cell r="F919" t="str">
            <v>1.1.2.1.6.2.1</v>
          </cell>
          <cell r="H919">
            <v>0</v>
          </cell>
          <cell r="I919">
            <v>0</v>
          </cell>
          <cell r="J919" t="str">
            <v/>
          </cell>
          <cell r="K919" t="str">
            <v/>
          </cell>
          <cell r="L919" t="str">
            <v/>
          </cell>
          <cell r="M919" t="str">
            <v/>
          </cell>
          <cell r="N919" t="str">
            <v/>
          </cell>
          <cell r="O919">
            <v>20</v>
          </cell>
        </row>
        <row r="920">
          <cell r="A920">
            <v>5</v>
          </cell>
          <cell r="B920" t="str">
            <v xml:space="preserve"> 1.5.1.3.3  </v>
          </cell>
          <cell r="C920" t="str">
            <v xml:space="preserve"> LIVRO DE PROJETO DE PRÉ DETALHAMENTO  </v>
          </cell>
          <cell r="D920" t="str">
            <v>TUBULAÇÃO</v>
          </cell>
          <cell r="E920" t="str">
            <v>1.1.2.1.6.2</v>
          </cell>
          <cell r="F920" t="str">
            <v>1.1.2.1.6.2.1</v>
          </cell>
          <cell r="H920">
            <v>0</v>
          </cell>
          <cell r="I920">
            <v>0</v>
          </cell>
          <cell r="J920" t="str">
            <v/>
          </cell>
          <cell r="K920" t="str">
            <v/>
          </cell>
          <cell r="L920" t="str">
            <v/>
          </cell>
          <cell r="M920" t="str">
            <v/>
          </cell>
          <cell r="N920">
            <v>2</v>
          </cell>
          <cell r="O920" t="str">
            <v/>
          </cell>
        </row>
        <row r="921">
          <cell r="A921">
            <v>5</v>
          </cell>
          <cell r="B921" t="str">
            <v xml:space="preserve"> 1.5.1.3.4  </v>
          </cell>
          <cell r="C921" t="str">
            <v xml:space="preserve"> MAQUETE ELETRONICA  </v>
          </cell>
          <cell r="D921" t="str">
            <v>TUBULAÇÃO</v>
          </cell>
          <cell r="E921" t="str">
            <v>1.1.2.1.6.2</v>
          </cell>
          <cell r="F921" t="str">
            <v>1.1.2.1.6.2.1</v>
          </cell>
          <cell r="H921">
            <v>0</v>
          </cell>
          <cell r="I921">
            <v>0</v>
          </cell>
          <cell r="J921" t="str">
            <v/>
          </cell>
          <cell r="K921" t="str">
            <v/>
          </cell>
          <cell r="L921" t="str">
            <v/>
          </cell>
          <cell r="M921" t="str">
            <v/>
          </cell>
          <cell r="N921">
            <v>5</v>
          </cell>
          <cell r="O921" t="str">
            <v/>
          </cell>
        </row>
        <row r="922">
          <cell r="C922">
            <v>2316</v>
          </cell>
          <cell r="D922" t="str">
            <v>TUBULAÇÃO</v>
          </cell>
          <cell r="E922" t="str">
            <v>1.1.2.1.6.2</v>
          </cell>
          <cell r="F922" t="str">
            <v>1.1.2.1.6.2.1</v>
          </cell>
          <cell r="H922" t="str">
            <v>DE-5230.00-2316-200-QGI-015</v>
          </cell>
          <cell r="I922" t="str">
            <v>DE-2316-T.21-015</v>
          </cell>
          <cell r="K922" t="str">
            <v>PLANTA DE TUBULAÇÃO - ESTRUTURA II - EL. 115.200</v>
          </cell>
          <cell r="L922" t="str">
            <v>A0</v>
          </cell>
          <cell r="M922">
            <v>1</v>
          </cell>
          <cell r="N922">
            <v>20</v>
          </cell>
          <cell r="O922">
            <v>140</v>
          </cell>
        </row>
      </sheetData>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PS-PMC-RMA"/>
    </sheetNames>
    <sheetDataSet>
      <sheetData sheetId="0">
        <row r="1">
          <cell r="Q1" t="str">
            <v>PROJETO SALOBOB1010</v>
          </cell>
        </row>
        <row r="2">
          <cell r="A2" t="str">
            <v>PROJETO DETALHADOGERALLISTA DE DESENHOS E DOCUMENTOS - PREVISÃO SETEMBRO/07</v>
          </cell>
          <cell r="Q2" t="str">
            <v>N° CVRD</v>
          </cell>
          <cell r="V2" t="str">
            <v>PÁGINA</v>
          </cell>
        </row>
        <row r="3">
          <cell r="Q3" t="str">
            <v>LD-0000-F-7000</v>
          </cell>
        </row>
        <row r="4">
          <cell r="Q4" t="str">
            <v>Nº PLANAVE</v>
          </cell>
          <cell r="V4" t="str">
            <v>REV.</v>
          </cell>
        </row>
        <row r="5">
          <cell r="Q5" t="str">
            <v>1.07.077-LD-E06-B00-001-A</v>
          </cell>
          <cell r="V5" t="str">
            <v>B</v>
          </cell>
        </row>
        <row r="8">
          <cell r="B8" t="str">
            <v>TE - TIPO DE EMISSÃO</v>
          </cell>
          <cell r="L8" t="str">
            <v>AF - PERCENTUAIS DE AVANÇO FÍSICO</v>
          </cell>
        </row>
        <row r="9">
          <cell r="B9" t="str">
            <v>A - PRELIMINAR</v>
          </cell>
          <cell r="D9" t="str">
            <v>C - PARA CONHECIMENTO</v>
          </cell>
          <cell r="E9" t="str">
            <v xml:space="preserve">       E - PARA CONSTRUÇÃO</v>
          </cell>
          <cell r="F9" t="str">
            <v>G - CONFORME CONSTRUÍDO</v>
          </cell>
        </row>
        <row r="10">
          <cell r="B10" t="str">
            <v>B - PARA APROVAÇÃO</v>
          </cell>
          <cell r="D10" t="str">
            <v>D - PARA COTAÇÃO</v>
          </cell>
          <cell r="E10" t="str">
            <v xml:space="preserve">       F - CONFORME COMPRADO</v>
          </cell>
          <cell r="F10" t="str">
            <v>H - CANCELADO</v>
          </cell>
          <cell r="L10" t="str">
            <v xml:space="preserve">8-% - EMISSÃO DO DOCUMENTO </v>
          </cell>
          <cell r="P10" t="str">
            <v>1--% - APROVAÇÃO DO DOCUMENTO</v>
          </cell>
        </row>
        <row r="13">
          <cell r="A13" t="str">
            <v>ITEM</v>
          </cell>
          <cell r="B13" t="str">
            <v>NúmeroCVRD</v>
          </cell>
          <cell r="C13" t="str">
            <v>NúmeroPLANAVE</v>
          </cell>
          <cell r="D13" t="str">
            <v>Atividade da Rede / ID / Item do Contrato</v>
          </cell>
          <cell r="E13" t="str">
            <v>Título</v>
          </cell>
          <cell r="F13" t="str">
            <v>Dados do Documento</v>
          </cell>
          <cell r="J13" t="str">
            <v>Programação</v>
          </cell>
          <cell r="O13" t="str">
            <v>Emissão Inicial</v>
          </cell>
          <cell r="R13" t="str">
            <v>Última Emissão</v>
          </cell>
          <cell r="U13" t="str">
            <v>Ação</v>
          </cell>
          <cell r="V13" t="str">
            <v>Obs</v>
          </cell>
        </row>
        <row r="15">
          <cell r="F15" t="str">
            <v>AF %</v>
          </cell>
          <cell r="G15" t="str">
            <v>Rev</v>
          </cell>
          <cell r="H15" t="str">
            <v>Formato</v>
          </cell>
          <cell r="I15" t="str">
            <v>A1eq</v>
          </cell>
          <cell r="J15" t="str">
            <v>Contratada</v>
          </cell>
          <cell r="L15" t="str">
            <v>Atual</v>
          </cell>
          <cell r="N15" t="str">
            <v>Quant reprog</v>
          </cell>
          <cell r="O15" t="str">
            <v>Data</v>
          </cell>
          <cell r="P15" t="str">
            <v>TE</v>
          </cell>
          <cell r="Q15" t="str">
            <v>GRD</v>
          </cell>
          <cell r="R15" t="str">
            <v>Data</v>
          </cell>
          <cell r="S15" t="str">
            <v>TE</v>
          </cell>
          <cell r="T15" t="str">
            <v>GRD</v>
          </cell>
        </row>
        <row r="16">
          <cell r="J16" t="str">
            <v>Início</v>
          </cell>
          <cell r="K16" t="str">
            <v>Término</v>
          </cell>
          <cell r="L16" t="str">
            <v>Início</v>
          </cell>
          <cell r="M16" t="str">
            <v>Término</v>
          </cell>
        </row>
        <row r="17">
          <cell r="B17" t="str">
            <v>ÁREA 00</v>
          </cell>
          <cell r="E17" t="str">
            <v>GERAL</v>
          </cell>
          <cell r="F17">
            <v>5.2477576335877843E-3</v>
          </cell>
        </row>
        <row r="18">
          <cell r="A18">
            <v>1</v>
          </cell>
          <cell r="B18" t="str">
            <v>RL-0000-G-7000</v>
          </cell>
          <cell r="C18" t="str">
            <v>NC-000-002-001</v>
          </cell>
          <cell r="D18" t="str">
            <v>E.40.00.000.021</v>
          </cell>
          <cell r="E18" t="str">
            <v>PROJETO DETALHADO - GERAL - NORMA DE COORDENAÇÃO</v>
          </cell>
          <cell r="F18">
            <v>0.8</v>
          </cell>
          <cell r="G18" t="str">
            <v>C</v>
          </cell>
          <cell r="H18" t="str">
            <v>A4</v>
          </cell>
          <cell r="I18">
            <v>0.88749999999999996</v>
          </cell>
          <cell r="J18">
            <v>39322</v>
          </cell>
          <cell r="K18">
            <v>39322</v>
          </cell>
          <cell r="O18">
            <v>39322</v>
          </cell>
          <cell r="P18" t="str">
            <v>B</v>
          </cell>
          <cell r="Q18" t="str">
            <v>0002/07</v>
          </cell>
          <cell r="R18">
            <v>39339</v>
          </cell>
          <cell r="S18" t="str">
            <v>B</v>
          </cell>
          <cell r="T18" t="str">
            <v>0011/07</v>
          </cell>
        </row>
        <row r="19">
          <cell r="A19">
            <v>2</v>
          </cell>
          <cell r="B19" t="str">
            <v>RL-0000-G-7001</v>
          </cell>
          <cell r="C19" t="str">
            <v>RL-D00-000-052</v>
          </cell>
          <cell r="D19" t="str">
            <v>E.40.00.000.021</v>
          </cell>
          <cell r="E19" t="str">
            <v>PROJETO DETALHADO - GERAL - RELATÓRIO TÉCNICO - REUNIÃO COM A EQUIPE DA MINA DO SOSSEGO REFERENTE ÀS UNIDADES DE APOIO</v>
          </cell>
          <cell r="F19">
            <v>1</v>
          </cell>
          <cell r="G19" t="str">
            <v>A</v>
          </cell>
          <cell r="H19" t="str">
            <v>A4</v>
          </cell>
          <cell r="I19">
            <v>0.88749999999999996</v>
          </cell>
          <cell r="J19">
            <v>39339</v>
          </cell>
          <cell r="K19">
            <v>39339</v>
          </cell>
          <cell r="O19">
            <v>39339</v>
          </cell>
          <cell r="P19" t="str">
            <v>C</v>
          </cell>
          <cell r="Q19" t="str">
            <v>0013/07</v>
          </cell>
          <cell r="R19">
            <v>39339</v>
          </cell>
          <cell r="S19" t="str">
            <v>C</v>
          </cell>
          <cell r="T19" t="str">
            <v>0013/07</v>
          </cell>
        </row>
        <row r="20">
          <cell r="A20">
            <v>3</v>
          </cell>
          <cell r="B20" t="str">
            <v>LD-0000-F-7000</v>
          </cell>
          <cell r="C20" t="str">
            <v>LD-D00-000-001</v>
          </cell>
          <cell r="D20" t="str">
            <v>E.40.AR.000.001</v>
          </cell>
          <cell r="E20" t="str">
            <v>PROJETO DETALHADO - GERAL - LISTA DE DESENHOS E DOCUMENTOS</v>
          </cell>
          <cell r="F20">
            <v>1</v>
          </cell>
          <cell r="G20" t="str">
            <v>B</v>
          </cell>
          <cell r="H20" t="str">
            <v>A4</v>
          </cell>
          <cell r="I20">
            <v>5.25</v>
          </cell>
          <cell r="J20">
            <v>39331</v>
          </cell>
          <cell r="K20">
            <v>39336</v>
          </cell>
          <cell r="O20">
            <v>39336</v>
          </cell>
          <cell r="P20" t="str">
            <v>C</v>
          </cell>
          <cell r="Q20" t="str">
            <v>0009/07</v>
          </cell>
          <cell r="R20">
            <v>39339</v>
          </cell>
          <cell r="S20" t="str">
            <v>C</v>
          </cell>
          <cell r="T20" t="str">
            <v>0015/07</v>
          </cell>
        </row>
        <row r="21">
          <cell r="A21">
            <v>4</v>
          </cell>
          <cell r="B21" t="str">
            <v>LD-0000-F-7001</v>
          </cell>
          <cell r="C21" t="str">
            <v>LD-D00-000-002</v>
          </cell>
          <cell r="D21" t="str">
            <v>E.40.00.000.021</v>
          </cell>
          <cell r="E21" t="str">
            <v>PROJETO DETALHADO - GERAL - LISTA DE DOCUMENTOS EM COMENTÁRIOS</v>
          </cell>
          <cell r="F21">
            <v>1</v>
          </cell>
          <cell r="G21" t="str">
            <v>A</v>
          </cell>
          <cell r="H21" t="str">
            <v>A4</v>
          </cell>
          <cell r="I21">
            <v>0.14580000000000001</v>
          </cell>
          <cell r="J21">
            <v>39336</v>
          </cell>
          <cell r="K21">
            <v>39336</v>
          </cell>
          <cell r="O21">
            <v>39336</v>
          </cell>
          <cell r="P21" t="str">
            <v>C</v>
          </cell>
          <cell r="Q21" t="str">
            <v>0009/07</v>
          </cell>
          <cell r="R21">
            <v>39336</v>
          </cell>
          <cell r="S21" t="str">
            <v>C</v>
          </cell>
          <cell r="T21" t="str">
            <v>0009/07</v>
          </cell>
        </row>
        <row r="22">
          <cell r="A22">
            <v>5</v>
          </cell>
          <cell r="B22" t="str">
            <v>LD-0000-F-7003</v>
          </cell>
          <cell r="C22" t="str">
            <v>LD-D00-000-004</v>
          </cell>
          <cell r="D22" t="str">
            <v>E.40.00.000.021</v>
          </cell>
          <cell r="E22" t="str">
            <v>PROJETO DETALHADO - GERAL - LISTA DE DOCUMENTOS EM COMENTÁRIOS</v>
          </cell>
          <cell r="F22">
            <v>1</v>
          </cell>
          <cell r="G22" t="str">
            <v>A</v>
          </cell>
          <cell r="H22" t="str">
            <v>A4</v>
          </cell>
          <cell r="I22">
            <v>0.14580000000000001</v>
          </cell>
          <cell r="J22">
            <v>39339</v>
          </cell>
          <cell r="K22">
            <v>39339</v>
          </cell>
          <cell r="O22">
            <v>39339</v>
          </cell>
          <cell r="P22" t="str">
            <v>C</v>
          </cell>
          <cell r="Q22" t="str">
            <v>0014/07</v>
          </cell>
          <cell r="R22">
            <v>39339</v>
          </cell>
          <cell r="S22" t="str">
            <v>C</v>
          </cell>
          <cell r="T22" t="str">
            <v>0014/07</v>
          </cell>
        </row>
        <row r="23">
          <cell r="A23">
            <v>6</v>
          </cell>
          <cell r="B23" t="str">
            <v>LD-0000-F-7004</v>
          </cell>
          <cell r="C23" t="str">
            <v>LD-D00-000-005</v>
          </cell>
          <cell r="D23" t="str">
            <v>E.40.00.000.021</v>
          </cell>
          <cell r="E23" t="str">
            <v>Lista de Controle de Documentos</v>
          </cell>
          <cell r="F23">
            <v>0</v>
          </cell>
          <cell r="H23" t="str">
            <v>A4</v>
          </cell>
          <cell r="I23">
            <v>0.14580000000000001</v>
          </cell>
          <cell r="J23">
            <v>39346</v>
          </cell>
          <cell r="K23">
            <v>39346</v>
          </cell>
          <cell r="P23" t="str">
            <v/>
          </cell>
          <cell r="S23" t="str">
            <v/>
          </cell>
        </row>
        <row r="24">
          <cell r="A24">
            <v>7</v>
          </cell>
          <cell r="B24" t="str">
            <v>LD-0000-F-7005</v>
          </cell>
          <cell r="C24" t="str">
            <v>LD-D00-000-006</v>
          </cell>
          <cell r="D24" t="str">
            <v>E.40.00.000.021</v>
          </cell>
          <cell r="E24" t="str">
            <v>Lista de Controle de Documentos</v>
          </cell>
          <cell r="F24">
            <v>0</v>
          </cell>
          <cell r="H24" t="str">
            <v>A4</v>
          </cell>
          <cell r="I24">
            <v>0.14580000000000001</v>
          </cell>
          <cell r="J24">
            <v>39353</v>
          </cell>
          <cell r="K24">
            <v>39353</v>
          </cell>
          <cell r="P24" t="str">
            <v/>
          </cell>
          <cell r="S24" t="str">
            <v/>
          </cell>
        </row>
        <row r="25">
          <cell r="A25">
            <v>8</v>
          </cell>
          <cell r="B25" t="str">
            <v>LD-0000-F-7006</v>
          </cell>
          <cell r="C25" t="str">
            <v>LD-D00-000-007</v>
          </cell>
          <cell r="D25" t="str">
            <v>E.40.00.000.021</v>
          </cell>
          <cell r="E25" t="str">
            <v>Lista de Controle de Documentos</v>
          </cell>
          <cell r="F25">
            <v>0</v>
          </cell>
          <cell r="H25" t="str">
            <v>A4</v>
          </cell>
          <cell r="I25">
            <v>0.14580000000000001</v>
          </cell>
          <cell r="J25">
            <v>39360</v>
          </cell>
          <cell r="K25">
            <v>39360</v>
          </cell>
          <cell r="P25" t="str">
            <v/>
          </cell>
          <cell r="S25" t="str">
            <v/>
          </cell>
        </row>
        <row r="26">
          <cell r="A26">
            <v>9</v>
          </cell>
          <cell r="B26" t="str">
            <v>LD-0000-F-7007</v>
          </cell>
          <cell r="C26" t="str">
            <v>LD-D00-000-008</v>
          </cell>
          <cell r="D26" t="str">
            <v>E.40.00.000.021</v>
          </cell>
          <cell r="E26" t="str">
            <v>Lista de Controle de Documentos</v>
          </cell>
          <cell r="F26">
            <v>0</v>
          </cell>
          <cell r="H26" t="str">
            <v>A4</v>
          </cell>
          <cell r="I26">
            <v>0.14580000000000001</v>
          </cell>
          <cell r="J26">
            <v>39366</v>
          </cell>
          <cell r="K26">
            <v>39366</v>
          </cell>
          <cell r="P26" t="str">
            <v/>
          </cell>
          <cell r="S26" t="str">
            <v/>
          </cell>
        </row>
        <row r="27">
          <cell r="A27">
            <v>10</v>
          </cell>
          <cell r="B27" t="str">
            <v>LD-0000-F-7008</v>
          </cell>
          <cell r="C27" t="str">
            <v>LD-D00-000-009</v>
          </cell>
          <cell r="D27" t="str">
            <v>E.40.00.000.021</v>
          </cell>
          <cell r="E27" t="str">
            <v>Lista de Controle de Documentos</v>
          </cell>
          <cell r="F27">
            <v>0</v>
          </cell>
          <cell r="H27" t="str">
            <v>A4</v>
          </cell>
          <cell r="I27">
            <v>0.14580000000000001</v>
          </cell>
          <cell r="J27">
            <v>39374</v>
          </cell>
          <cell r="K27">
            <v>39374</v>
          </cell>
          <cell r="P27" t="str">
            <v/>
          </cell>
          <cell r="S27" t="str">
            <v/>
          </cell>
        </row>
        <row r="28">
          <cell r="A28">
            <v>11</v>
          </cell>
          <cell r="B28" t="str">
            <v>LD-0000-F-7009</v>
          </cell>
          <cell r="C28" t="str">
            <v>LD-D00-000-010</v>
          </cell>
          <cell r="D28" t="str">
            <v>E.40.00.000.021</v>
          </cell>
          <cell r="E28" t="str">
            <v>Lista de Controle de Documentos</v>
          </cell>
          <cell r="F28">
            <v>0</v>
          </cell>
          <cell r="H28" t="str">
            <v>A4</v>
          </cell>
          <cell r="I28">
            <v>0.14580000000000001</v>
          </cell>
          <cell r="J28">
            <v>39381</v>
          </cell>
          <cell r="K28">
            <v>39381</v>
          </cell>
          <cell r="P28" t="str">
            <v/>
          </cell>
          <cell r="S28" t="str">
            <v/>
          </cell>
        </row>
        <row r="29">
          <cell r="A29">
            <v>12</v>
          </cell>
          <cell r="B29" t="str">
            <v>LD-0000-F-7010</v>
          </cell>
          <cell r="C29" t="str">
            <v>LD-D00-000-011</v>
          </cell>
          <cell r="D29" t="str">
            <v>E.40.00.000.021</v>
          </cell>
          <cell r="E29" t="str">
            <v>Lista de Controle de Documentos</v>
          </cell>
          <cell r="F29">
            <v>0</v>
          </cell>
          <cell r="H29" t="str">
            <v>A4</v>
          </cell>
          <cell r="I29">
            <v>0.14580000000000001</v>
          </cell>
          <cell r="J29">
            <v>39387</v>
          </cell>
          <cell r="K29">
            <v>39387</v>
          </cell>
          <cell r="P29" t="str">
            <v/>
          </cell>
          <cell r="S29" t="str">
            <v/>
          </cell>
        </row>
        <row r="30">
          <cell r="A30">
            <v>13</v>
          </cell>
          <cell r="B30" t="str">
            <v>LD-0000-F-7011</v>
          </cell>
          <cell r="C30" t="str">
            <v>LD-D00-000-012</v>
          </cell>
          <cell r="D30" t="str">
            <v>E.40.00.000.021</v>
          </cell>
          <cell r="E30" t="str">
            <v>Lista de Controle de Documentos</v>
          </cell>
          <cell r="F30">
            <v>0</v>
          </cell>
          <cell r="H30" t="str">
            <v>A4</v>
          </cell>
          <cell r="I30">
            <v>0.14580000000000001</v>
          </cell>
          <cell r="J30">
            <v>39395</v>
          </cell>
          <cell r="K30">
            <v>39395</v>
          </cell>
          <cell r="P30" t="str">
            <v/>
          </cell>
          <cell r="S30" t="str">
            <v/>
          </cell>
        </row>
        <row r="31">
          <cell r="A31">
            <v>14</v>
          </cell>
          <cell r="B31" t="str">
            <v>LD-0000-F-7012</v>
          </cell>
          <cell r="C31" t="str">
            <v>LD-D00-000-013</v>
          </cell>
          <cell r="D31" t="str">
            <v>E.40.00.000.021</v>
          </cell>
          <cell r="E31" t="str">
            <v>Lista de Controle de Documentos</v>
          </cell>
          <cell r="F31">
            <v>0</v>
          </cell>
          <cell r="H31" t="str">
            <v>A4</v>
          </cell>
          <cell r="I31">
            <v>0.14580000000000001</v>
          </cell>
          <cell r="J31">
            <v>39402</v>
          </cell>
          <cell r="K31">
            <v>39402</v>
          </cell>
          <cell r="P31" t="str">
            <v/>
          </cell>
          <cell r="S31" t="str">
            <v/>
          </cell>
        </row>
        <row r="32">
          <cell r="A32">
            <v>15</v>
          </cell>
          <cell r="B32" t="str">
            <v>LD-0000-F-7013</v>
          </cell>
          <cell r="C32" t="str">
            <v>LD-D00-000-014</v>
          </cell>
          <cell r="D32" t="str">
            <v>E.40.00.000.021</v>
          </cell>
          <cell r="E32" t="str">
            <v>Lista de Controle de Documentos</v>
          </cell>
          <cell r="F32">
            <v>0</v>
          </cell>
          <cell r="H32" t="str">
            <v>A4</v>
          </cell>
          <cell r="I32">
            <v>0.14580000000000001</v>
          </cell>
          <cell r="J32">
            <v>39409</v>
          </cell>
          <cell r="K32">
            <v>39409</v>
          </cell>
          <cell r="P32" t="str">
            <v/>
          </cell>
          <cell r="S32" t="str">
            <v/>
          </cell>
        </row>
        <row r="33">
          <cell r="A33">
            <v>16</v>
          </cell>
          <cell r="B33" t="str">
            <v>LD-0000-F-7014</v>
          </cell>
          <cell r="C33" t="str">
            <v>LD-D00-000-015</v>
          </cell>
          <cell r="D33" t="str">
            <v>E.40.00.000.021</v>
          </cell>
          <cell r="E33" t="str">
            <v>Lista de Controle de Documentos</v>
          </cell>
          <cell r="F33">
            <v>0</v>
          </cell>
          <cell r="H33" t="str">
            <v>A4</v>
          </cell>
          <cell r="I33">
            <v>0.14580000000000001</v>
          </cell>
          <cell r="J33">
            <v>39416</v>
          </cell>
          <cell r="K33">
            <v>39416</v>
          </cell>
          <cell r="P33" t="str">
            <v/>
          </cell>
          <cell r="S33" t="str">
            <v/>
          </cell>
        </row>
        <row r="34">
          <cell r="A34">
            <v>17</v>
          </cell>
          <cell r="B34" t="str">
            <v>LD-0000-F-7015</v>
          </cell>
          <cell r="C34" t="str">
            <v>LD-D00-000-016</v>
          </cell>
          <cell r="D34" t="str">
            <v>E.40.00.000.021</v>
          </cell>
          <cell r="E34" t="str">
            <v>Lista de Controle de Documentos</v>
          </cell>
          <cell r="F34">
            <v>0</v>
          </cell>
          <cell r="H34" t="str">
            <v>A4</v>
          </cell>
          <cell r="I34">
            <v>0.14580000000000001</v>
          </cell>
          <cell r="J34">
            <v>39423</v>
          </cell>
          <cell r="K34">
            <v>39423</v>
          </cell>
          <cell r="P34" t="str">
            <v/>
          </cell>
          <cell r="S34" t="str">
            <v/>
          </cell>
        </row>
        <row r="35">
          <cell r="A35">
            <v>18</v>
          </cell>
          <cell r="B35" t="str">
            <v>LD-0000-F-7016</v>
          </cell>
          <cell r="C35" t="str">
            <v>LD-D00-000-017</v>
          </cell>
          <cell r="D35" t="str">
            <v>E.40.00.000.021</v>
          </cell>
          <cell r="E35" t="str">
            <v>Lista de Controle de Documentos</v>
          </cell>
          <cell r="F35">
            <v>0</v>
          </cell>
          <cell r="H35" t="str">
            <v>A4</v>
          </cell>
          <cell r="I35">
            <v>0.14580000000000001</v>
          </cell>
          <cell r="J35">
            <v>39430</v>
          </cell>
          <cell r="K35">
            <v>39430</v>
          </cell>
          <cell r="P35" t="str">
            <v/>
          </cell>
          <cell r="S35" t="str">
            <v/>
          </cell>
        </row>
        <row r="36">
          <cell r="A36">
            <v>19</v>
          </cell>
          <cell r="B36" t="str">
            <v>LD-0000-F-7017</v>
          </cell>
          <cell r="C36" t="str">
            <v>LD-D00-000-018</v>
          </cell>
          <cell r="D36" t="str">
            <v>E.40.00.000.021</v>
          </cell>
          <cell r="E36" t="str">
            <v>Lista de Controle de Documentos</v>
          </cell>
          <cell r="F36">
            <v>0</v>
          </cell>
          <cell r="H36" t="str">
            <v>A4</v>
          </cell>
          <cell r="I36">
            <v>0.14580000000000001</v>
          </cell>
          <cell r="J36">
            <v>39437</v>
          </cell>
          <cell r="K36">
            <v>39437</v>
          </cell>
          <cell r="P36" t="str">
            <v/>
          </cell>
          <cell r="S36" t="str">
            <v/>
          </cell>
        </row>
        <row r="37">
          <cell r="A37">
            <v>20</v>
          </cell>
          <cell r="B37" t="str">
            <v>LD-0000-F-7018</v>
          </cell>
          <cell r="C37" t="str">
            <v>LD-D00-000-019</v>
          </cell>
          <cell r="D37" t="str">
            <v>E.40.00.000.021</v>
          </cell>
          <cell r="E37" t="str">
            <v>Lista de Controle de Documentos</v>
          </cell>
          <cell r="F37">
            <v>0</v>
          </cell>
          <cell r="H37" t="str">
            <v>A4</v>
          </cell>
          <cell r="I37">
            <v>0.14580000000000001</v>
          </cell>
          <cell r="J37">
            <v>39444</v>
          </cell>
          <cell r="K37">
            <v>39444</v>
          </cell>
          <cell r="P37" t="str">
            <v/>
          </cell>
          <cell r="S37" t="str">
            <v/>
          </cell>
        </row>
        <row r="38">
          <cell r="A38">
            <v>21</v>
          </cell>
          <cell r="B38" t="str">
            <v>LD-0000-F-7019</v>
          </cell>
          <cell r="C38" t="str">
            <v>LD-D00-000-020</v>
          </cell>
          <cell r="D38" t="str">
            <v>E.40.00.000.021</v>
          </cell>
          <cell r="E38" t="str">
            <v>Lista de Controle de Documentos</v>
          </cell>
          <cell r="F38">
            <v>0</v>
          </cell>
          <cell r="H38" t="str">
            <v>A4</v>
          </cell>
          <cell r="I38">
            <v>0.14580000000000001</v>
          </cell>
          <cell r="J38">
            <v>39451</v>
          </cell>
          <cell r="K38">
            <v>39451</v>
          </cell>
          <cell r="P38" t="str">
            <v/>
          </cell>
          <cell r="S38" t="str">
            <v/>
          </cell>
        </row>
        <row r="39">
          <cell r="A39">
            <v>22</v>
          </cell>
          <cell r="B39" t="str">
            <v>LD-0000-F-7020</v>
          </cell>
          <cell r="C39" t="str">
            <v>LD-D00-000-021</v>
          </cell>
          <cell r="D39" t="str">
            <v>E.40.00.000.021</v>
          </cell>
          <cell r="E39" t="str">
            <v>Lista de Controle de Documentos</v>
          </cell>
          <cell r="F39">
            <v>0</v>
          </cell>
          <cell r="H39" t="str">
            <v>A4</v>
          </cell>
          <cell r="I39">
            <v>0.14580000000000001</v>
          </cell>
          <cell r="J39">
            <v>39458</v>
          </cell>
          <cell r="K39">
            <v>39458</v>
          </cell>
          <cell r="P39" t="str">
            <v/>
          </cell>
          <cell r="S39" t="str">
            <v/>
          </cell>
        </row>
        <row r="40">
          <cell r="A40">
            <v>23</v>
          </cell>
          <cell r="B40" t="str">
            <v>LD-0000-F-7021</v>
          </cell>
          <cell r="C40" t="str">
            <v>LD-D00-000-022</v>
          </cell>
          <cell r="D40" t="str">
            <v>E.40.00.000.021</v>
          </cell>
          <cell r="E40" t="str">
            <v>Lista de Controle de Documentos</v>
          </cell>
          <cell r="F40">
            <v>0</v>
          </cell>
          <cell r="H40" t="str">
            <v>A4</v>
          </cell>
          <cell r="I40">
            <v>0.14580000000000001</v>
          </cell>
          <cell r="J40">
            <v>39465</v>
          </cell>
          <cell r="K40">
            <v>39465</v>
          </cell>
          <cell r="P40" t="str">
            <v/>
          </cell>
          <cell r="S40" t="str">
            <v/>
          </cell>
        </row>
        <row r="41">
          <cell r="A41">
            <v>24</v>
          </cell>
          <cell r="B41" t="str">
            <v>LD-0000-F-7022</v>
          </cell>
          <cell r="C41" t="str">
            <v>LD-D00-000-023</v>
          </cell>
          <cell r="D41" t="str">
            <v>E.40.00.000.021</v>
          </cell>
          <cell r="E41" t="str">
            <v>Lista de Controle de Documentos</v>
          </cell>
          <cell r="F41">
            <v>0</v>
          </cell>
          <cell r="H41" t="str">
            <v>A4</v>
          </cell>
          <cell r="I41">
            <v>0.14580000000000001</v>
          </cell>
          <cell r="J41">
            <v>39472</v>
          </cell>
          <cell r="K41">
            <v>39472</v>
          </cell>
          <cell r="P41" t="str">
            <v/>
          </cell>
          <cell r="S41" t="str">
            <v/>
          </cell>
        </row>
        <row r="42">
          <cell r="A42">
            <v>25</v>
          </cell>
          <cell r="B42" t="str">
            <v>LD-0000-F-7023</v>
          </cell>
          <cell r="C42" t="str">
            <v>LD-D00-000-024</v>
          </cell>
          <cell r="D42" t="str">
            <v>E.40.00.000.021</v>
          </cell>
          <cell r="E42" t="str">
            <v>Lista de Controle de Documentos</v>
          </cell>
          <cell r="F42">
            <v>0</v>
          </cell>
          <cell r="H42" t="str">
            <v>A4</v>
          </cell>
          <cell r="I42">
            <v>0.14580000000000001</v>
          </cell>
          <cell r="J42">
            <v>39479</v>
          </cell>
          <cell r="K42">
            <v>39479</v>
          </cell>
          <cell r="P42" t="str">
            <v/>
          </cell>
          <cell r="S42" t="str">
            <v/>
          </cell>
        </row>
        <row r="43">
          <cell r="A43">
            <v>26</v>
          </cell>
          <cell r="B43" t="str">
            <v>LD-0000-F-7024</v>
          </cell>
          <cell r="C43" t="str">
            <v>LD-D00-000-025</v>
          </cell>
          <cell r="D43" t="str">
            <v>E.40.00.000.021</v>
          </cell>
          <cell r="E43" t="str">
            <v>Lista de Controle de Documentos</v>
          </cell>
          <cell r="F43">
            <v>0</v>
          </cell>
          <cell r="H43" t="str">
            <v>A4</v>
          </cell>
          <cell r="I43">
            <v>0.14580000000000001</v>
          </cell>
          <cell r="J43">
            <v>39486</v>
          </cell>
          <cell r="K43">
            <v>39486</v>
          </cell>
          <cell r="P43" t="str">
            <v/>
          </cell>
          <cell r="S43" t="str">
            <v/>
          </cell>
        </row>
        <row r="44">
          <cell r="A44">
            <v>27</v>
          </cell>
          <cell r="B44" t="str">
            <v>LD-0000-F-7025</v>
          </cell>
          <cell r="C44" t="str">
            <v>LD-D00-000-026</v>
          </cell>
          <cell r="D44" t="str">
            <v>E.40.00.000.021</v>
          </cell>
          <cell r="E44" t="str">
            <v>Lista de Controle de Documentos</v>
          </cell>
          <cell r="F44">
            <v>0</v>
          </cell>
          <cell r="H44" t="str">
            <v>A4</v>
          </cell>
          <cell r="I44">
            <v>0.14580000000000001</v>
          </cell>
          <cell r="J44">
            <v>39493</v>
          </cell>
          <cell r="K44">
            <v>39493</v>
          </cell>
          <cell r="P44" t="str">
            <v/>
          </cell>
          <cell r="S44" t="str">
            <v/>
          </cell>
        </row>
        <row r="45">
          <cell r="A45">
            <v>28</v>
          </cell>
          <cell r="B45" t="str">
            <v>LD-0000-F-7026</v>
          </cell>
          <cell r="C45" t="str">
            <v>LD-D00-000-027</v>
          </cell>
          <cell r="D45" t="str">
            <v>E.40.00.000.021</v>
          </cell>
          <cell r="E45" t="str">
            <v>Lista de Controle de Documentos</v>
          </cell>
          <cell r="F45">
            <v>0</v>
          </cell>
          <cell r="H45" t="str">
            <v>A4</v>
          </cell>
          <cell r="I45">
            <v>0.14580000000000001</v>
          </cell>
          <cell r="J45">
            <v>39507</v>
          </cell>
          <cell r="K45">
            <v>39507</v>
          </cell>
          <cell r="P45" t="str">
            <v/>
          </cell>
          <cell r="S45" t="str">
            <v/>
          </cell>
        </row>
        <row r="46">
          <cell r="A46">
            <v>29</v>
          </cell>
          <cell r="B46" t="str">
            <v>LD-0000-F-7027</v>
          </cell>
          <cell r="C46" t="str">
            <v>LD-D00-000-028</v>
          </cell>
          <cell r="D46" t="str">
            <v>E.40.00.000.021</v>
          </cell>
          <cell r="E46" t="str">
            <v>Lista de Controle de Documentos</v>
          </cell>
          <cell r="F46">
            <v>0</v>
          </cell>
          <cell r="H46" t="str">
            <v>A4</v>
          </cell>
          <cell r="I46">
            <v>0.14580000000000001</v>
          </cell>
          <cell r="J46">
            <v>39514</v>
          </cell>
          <cell r="K46">
            <v>39514</v>
          </cell>
          <cell r="P46" t="str">
            <v/>
          </cell>
          <cell r="S46" t="str">
            <v/>
          </cell>
        </row>
        <row r="47">
          <cell r="A47">
            <v>30</v>
          </cell>
          <cell r="B47" t="str">
            <v>LD-0000-F-7028</v>
          </cell>
          <cell r="C47" t="str">
            <v>LD-D00-000-029</v>
          </cell>
          <cell r="D47" t="str">
            <v>E.40.00.000.021</v>
          </cell>
          <cell r="E47" t="str">
            <v>Lista de Controle de Documentos</v>
          </cell>
          <cell r="F47">
            <v>0</v>
          </cell>
          <cell r="H47" t="str">
            <v>A4</v>
          </cell>
          <cell r="I47">
            <v>0.14580000000000001</v>
          </cell>
          <cell r="J47">
            <v>39521</v>
          </cell>
          <cell r="K47">
            <v>39521</v>
          </cell>
          <cell r="P47" t="str">
            <v/>
          </cell>
          <cell r="S47" t="str">
            <v/>
          </cell>
        </row>
        <row r="48">
          <cell r="A48">
            <v>31</v>
          </cell>
          <cell r="B48" t="str">
            <v>LD-0000-F-7029</v>
          </cell>
          <cell r="C48" t="str">
            <v>LD-D00-000-030</v>
          </cell>
          <cell r="D48" t="str">
            <v>E.40.00.000.021</v>
          </cell>
          <cell r="E48" t="str">
            <v>Lista de Controle de Documentos</v>
          </cell>
          <cell r="F48">
            <v>0</v>
          </cell>
          <cell r="H48" t="str">
            <v>A4</v>
          </cell>
          <cell r="I48">
            <v>0.14580000000000001</v>
          </cell>
          <cell r="J48">
            <v>39528</v>
          </cell>
          <cell r="K48">
            <v>39528</v>
          </cell>
          <cell r="P48" t="str">
            <v/>
          </cell>
          <cell r="S48" t="str">
            <v/>
          </cell>
        </row>
        <row r="49">
          <cell r="A49">
            <v>32</v>
          </cell>
          <cell r="B49" t="str">
            <v>LD-0000-F-7030</v>
          </cell>
          <cell r="C49" t="str">
            <v>LD-D00-000-031</v>
          </cell>
          <cell r="D49" t="str">
            <v>E.40.00.000.021</v>
          </cell>
          <cell r="E49" t="str">
            <v>Lista de Controle de Documentos</v>
          </cell>
          <cell r="F49">
            <v>0</v>
          </cell>
          <cell r="H49" t="str">
            <v>A4</v>
          </cell>
          <cell r="I49">
            <v>0.14580000000000001</v>
          </cell>
          <cell r="J49">
            <v>39535</v>
          </cell>
          <cell r="K49">
            <v>39535</v>
          </cell>
          <cell r="P49" t="str">
            <v/>
          </cell>
          <cell r="S49" t="str">
            <v/>
          </cell>
        </row>
        <row r="50">
          <cell r="A50">
            <v>33</v>
          </cell>
          <cell r="B50" t="str">
            <v>LD-0000-F-7031</v>
          </cell>
          <cell r="C50" t="str">
            <v>LD-D00-000-032</v>
          </cell>
          <cell r="D50" t="str">
            <v>E.40.00.000.021</v>
          </cell>
          <cell r="E50" t="str">
            <v>Lista de Controle de Documentos</v>
          </cell>
          <cell r="F50">
            <v>0</v>
          </cell>
          <cell r="H50" t="str">
            <v>A4</v>
          </cell>
          <cell r="I50">
            <v>0.14580000000000001</v>
          </cell>
          <cell r="J50">
            <v>39542</v>
          </cell>
          <cell r="K50">
            <v>39542</v>
          </cell>
          <cell r="P50" t="str">
            <v/>
          </cell>
          <cell r="S50" t="str">
            <v/>
          </cell>
        </row>
        <row r="51">
          <cell r="A51">
            <v>34</v>
          </cell>
          <cell r="B51" t="str">
            <v>LD-0000-F-7032</v>
          </cell>
          <cell r="C51" t="str">
            <v>LD-D00-000-033</v>
          </cell>
          <cell r="D51" t="str">
            <v>E.40.00.000.021</v>
          </cell>
          <cell r="E51" t="str">
            <v>Lista de Controle de Documentos</v>
          </cell>
          <cell r="F51">
            <v>0</v>
          </cell>
          <cell r="H51" t="str">
            <v>A4</v>
          </cell>
          <cell r="I51">
            <v>0.14580000000000001</v>
          </cell>
          <cell r="J51">
            <v>39549</v>
          </cell>
          <cell r="K51">
            <v>39549</v>
          </cell>
          <cell r="P51" t="str">
            <v/>
          </cell>
          <cell r="S51" t="str">
            <v/>
          </cell>
        </row>
        <row r="52">
          <cell r="A52">
            <v>35</v>
          </cell>
          <cell r="B52" t="str">
            <v>LD-0000-F-7033</v>
          </cell>
          <cell r="C52" t="str">
            <v>LD-D00-000-034</v>
          </cell>
          <cell r="D52" t="str">
            <v>E.40.00.000.021</v>
          </cell>
          <cell r="E52" t="str">
            <v>Lista de Controle de Documentos</v>
          </cell>
          <cell r="F52">
            <v>0</v>
          </cell>
          <cell r="H52" t="str">
            <v>A4</v>
          </cell>
          <cell r="I52">
            <v>0.14580000000000001</v>
          </cell>
          <cell r="J52">
            <v>39556</v>
          </cell>
          <cell r="K52">
            <v>39556</v>
          </cell>
          <cell r="P52" t="str">
            <v/>
          </cell>
          <cell r="S52" t="str">
            <v/>
          </cell>
        </row>
        <row r="53">
          <cell r="A53">
            <v>36</v>
          </cell>
          <cell r="B53" t="str">
            <v>LD-0000-F-7034</v>
          </cell>
          <cell r="C53" t="str">
            <v>LD-D00-000-035</v>
          </cell>
          <cell r="D53" t="str">
            <v>E.40.00.000.021</v>
          </cell>
          <cell r="E53" t="str">
            <v>Lista de Controle de Documentos</v>
          </cell>
          <cell r="F53">
            <v>0</v>
          </cell>
          <cell r="H53" t="str">
            <v>A4</v>
          </cell>
          <cell r="I53">
            <v>0.14580000000000001</v>
          </cell>
          <cell r="J53">
            <v>39563</v>
          </cell>
          <cell r="K53">
            <v>39563</v>
          </cell>
          <cell r="P53" t="str">
            <v/>
          </cell>
          <cell r="S53" t="str">
            <v/>
          </cell>
        </row>
        <row r="54">
          <cell r="A54">
            <v>37</v>
          </cell>
          <cell r="B54" t="str">
            <v>LD-0000-F-7035</v>
          </cell>
          <cell r="C54" t="str">
            <v>LD-D00-000-036</v>
          </cell>
          <cell r="D54" t="str">
            <v>E.40.00.000.021</v>
          </cell>
          <cell r="E54" t="str">
            <v>Lista de Controle de Documentos</v>
          </cell>
          <cell r="F54">
            <v>0</v>
          </cell>
          <cell r="H54" t="str">
            <v>A4</v>
          </cell>
          <cell r="I54">
            <v>0.14580000000000001</v>
          </cell>
          <cell r="J54">
            <v>39570</v>
          </cell>
          <cell r="K54">
            <v>39570</v>
          </cell>
          <cell r="P54" t="str">
            <v/>
          </cell>
          <cell r="S54" t="str">
            <v/>
          </cell>
        </row>
        <row r="55">
          <cell r="A55">
            <v>38</v>
          </cell>
          <cell r="B55" t="str">
            <v>LD-0000-F-7036</v>
          </cell>
          <cell r="C55" t="str">
            <v>LD-D00-000-037</v>
          </cell>
          <cell r="D55" t="str">
            <v>E.40.00.000.021</v>
          </cell>
          <cell r="E55" t="str">
            <v>Lista de Controle de Documentos</v>
          </cell>
          <cell r="F55">
            <v>0</v>
          </cell>
          <cell r="H55" t="str">
            <v>A4</v>
          </cell>
          <cell r="I55">
            <v>0.14299999999999999</v>
          </cell>
          <cell r="J55">
            <v>39577</v>
          </cell>
          <cell r="K55">
            <v>39577</v>
          </cell>
          <cell r="P55" t="str">
            <v/>
          </cell>
          <cell r="S55" t="str">
            <v/>
          </cell>
        </row>
        <row r="56">
          <cell r="A56">
            <v>39</v>
          </cell>
          <cell r="B56" t="str">
            <v>LD-0000-F-7002</v>
          </cell>
          <cell r="C56" t="str">
            <v>LD-D00-000-003</v>
          </cell>
          <cell r="D56" t="str">
            <v>E.40.00.000.021</v>
          </cell>
          <cell r="E56" t="str">
            <v>PROJETO DETALHADO - GERAL - LISTA DE DOCUMENTOS RECEBIDOS DA CVRD</v>
          </cell>
          <cell r="F56">
            <v>0.8</v>
          </cell>
          <cell r="G56" t="str">
            <v>A</v>
          </cell>
          <cell r="H56" t="str">
            <v>A4</v>
          </cell>
          <cell r="I56">
            <v>5.0999999999999996</v>
          </cell>
          <cell r="J56">
            <v>39335</v>
          </cell>
          <cell r="K56">
            <v>39335</v>
          </cell>
          <cell r="O56">
            <v>39336</v>
          </cell>
          <cell r="P56" t="str">
            <v>B</v>
          </cell>
          <cell r="Q56" t="str">
            <v>0008/07</v>
          </cell>
          <cell r="R56">
            <v>39336</v>
          </cell>
          <cell r="S56" t="str">
            <v>B</v>
          </cell>
          <cell r="T56" t="str">
            <v>008/07</v>
          </cell>
        </row>
        <row r="57">
          <cell r="A57">
            <v>40</v>
          </cell>
          <cell r="B57" t="str">
            <v>LP-0000-F-7000</v>
          </cell>
          <cell r="C57" t="str">
            <v>LP-D00-000-001</v>
          </cell>
          <cell r="D57" t="str">
            <v>E.40.00.000.021</v>
          </cell>
          <cell r="E57" t="str">
            <v>PROJETO DETALHADO - PLANEJAMENTO E CONTROLE - LISTA DE PENDÊNCIAS</v>
          </cell>
          <cell r="F57">
            <v>1</v>
          </cell>
          <cell r="G57" t="str">
            <v>C</v>
          </cell>
          <cell r="H57" t="str">
            <v>A4</v>
          </cell>
          <cell r="I57">
            <v>6.8</v>
          </cell>
          <cell r="J57">
            <v>39317</v>
          </cell>
          <cell r="K57">
            <v>39317</v>
          </cell>
          <cell r="O57">
            <v>39317</v>
          </cell>
          <cell r="P57" t="str">
            <v>C</v>
          </cell>
          <cell r="Q57" t="str">
            <v>0001/07</v>
          </cell>
          <cell r="R57">
            <v>39336</v>
          </cell>
          <cell r="S57" t="str">
            <v>C</v>
          </cell>
          <cell r="T57" t="str">
            <v>0007/07</v>
          </cell>
        </row>
        <row r="58">
          <cell r="A58">
            <v>41</v>
          </cell>
          <cell r="B58" t="str">
            <v>RL-0000-F-7000</v>
          </cell>
          <cell r="C58" t="str">
            <v>RL-D00-000-001</v>
          </cell>
          <cell r="D58" t="str">
            <v>E.40.00.000.021</v>
          </cell>
          <cell r="E58" t="str">
            <v>PROJETO DETALHADO - GERAL - RELATÓRIO PARA CONTROLE DE PROGRESSO</v>
          </cell>
          <cell r="F58">
            <v>1</v>
          </cell>
          <cell r="G58" t="str">
            <v>A</v>
          </cell>
          <cell r="H58" t="str">
            <v>A4</v>
          </cell>
          <cell r="I58">
            <v>9.5</v>
          </cell>
          <cell r="J58">
            <v>39337</v>
          </cell>
          <cell r="K58">
            <v>39337</v>
          </cell>
          <cell r="O58">
            <v>39337</v>
          </cell>
          <cell r="P58" t="str">
            <v>C</v>
          </cell>
          <cell r="Q58" t="str">
            <v>0010/07</v>
          </cell>
          <cell r="R58">
            <v>39337</v>
          </cell>
          <cell r="S58" t="str">
            <v>C</v>
          </cell>
          <cell r="T58" t="str">
            <v>0010/07</v>
          </cell>
        </row>
        <row r="59">
          <cell r="A59">
            <v>42</v>
          </cell>
          <cell r="B59" t="str">
            <v xml:space="preserve">RL-0000-F-7001 </v>
          </cell>
          <cell r="C59" t="str">
            <v>RL-D00-000-002</v>
          </cell>
          <cell r="D59" t="str">
            <v>E.40.00.000.021</v>
          </cell>
          <cell r="E59" t="str">
            <v>PROJETO DETALHADO - GERAL - PROGRAMAÇÃO MENSAL CONTRATUAL - PMC - SETEMBRO/07</v>
          </cell>
          <cell r="F59">
            <v>1</v>
          </cell>
          <cell r="G59" t="str">
            <v>A</v>
          </cell>
          <cell r="H59" t="str">
            <v>A4</v>
          </cell>
          <cell r="I59">
            <v>1.1499999999999999</v>
          </cell>
          <cell r="J59">
            <v>39324</v>
          </cell>
          <cell r="K59">
            <v>39336</v>
          </cell>
          <cell r="O59">
            <v>39336</v>
          </cell>
          <cell r="P59" t="str">
            <v>C</v>
          </cell>
          <cell r="Q59" t="str">
            <v>0009/07</v>
          </cell>
          <cell r="R59">
            <v>39336</v>
          </cell>
          <cell r="S59" t="str">
            <v>C</v>
          </cell>
          <cell r="T59" t="str">
            <v>009/07</v>
          </cell>
        </row>
        <row r="60">
          <cell r="A60">
            <v>43</v>
          </cell>
          <cell r="B60" t="str">
            <v>RL-0000-F-7002</v>
          </cell>
          <cell r="C60" t="str">
            <v>RL-D00-000-003</v>
          </cell>
          <cell r="D60" t="str">
            <v>E.40.00.000.021</v>
          </cell>
          <cell r="E60" t="str">
            <v>Programação Mensal Contratual</v>
          </cell>
          <cell r="F60">
            <v>0</v>
          </cell>
          <cell r="H60" t="str">
            <v>A4</v>
          </cell>
          <cell r="I60">
            <v>1.1499999999999999</v>
          </cell>
          <cell r="J60">
            <v>39351</v>
          </cell>
          <cell r="K60">
            <v>39351</v>
          </cell>
          <cell r="P60">
            <v>0</v>
          </cell>
          <cell r="S60" t="str">
            <v/>
          </cell>
        </row>
        <row r="61">
          <cell r="A61">
            <v>44</v>
          </cell>
          <cell r="B61" t="str">
            <v>RL-0000-F-7003</v>
          </cell>
          <cell r="C61" t="str">
            <v>RL-D00-000-004</v>
          </cell>
          <cell r="D61" t="str">
            <v>E.40.00.000.021</v>
          </cell>
          <cell r="E61" t="str">
            <v>Programação Mensal Contratual</v>
          </cell>
          <cell r="F61">
            <v>0</v>
          </cell>
          <cell r="H61" t="str">
            <v>A4</v>
          </cell>
          <cell r="I61">
            <v>1.1499999999999999</v>
          </cell>
          <cell r="J61">
            <v>39384</v>
          </cell>
          <cell r="K61">
            <v>39384</v>
          </cell>
          <cell r="P61" t="str">
            <v/>
          </cell>
          <cell r="S61" t="str">
            <v/>
          </cell>
        </row>
        <row r="62">
          <cell r="A62">
            <v>45</v>
          </cell>
          <cell r="B62" t="str">
            <v>RL-0000-F-7004</v>
          </cell>
          <cell r="C62" t="str">
            <v>RL-D00-000-005</v>
          </cell>
          <cell r="D62" t="str">
            <v>E.40.00.000.021</v>
          </cell>
          <cell r="E62" t="str">
            <v>Programação Mensal Contratual</v>
          </cell>
          <cell r="F62">
            <v>0</v>
          </cell>
          <cell r="H62" t="str">
            <v>A4</v>
          </cell>
          <cell r="I62">
            <v>1.1499999999999999</v>
          </cell>
          <cell r="J62">
            <v>39414</v>
          </cell>
          <cell r="K62">
            <v>39414</v>
          </cell>
          <cell r="P62" t="str">
            <v/>
          </cell>
          <cell r="S62" t="str">
            <v/>
          </cell>
        </row>
        <row r="63">
          <cell r="A63">
            <v>46</v>
          </cell>
          <cell r="B63" t="str">
            <v>RL-0000-F-7005</v>
          </cell>
          <cell r="C63" t="str">
            <v>RL-D00-000-006</v>
          </cell>
          <cell r="D63" t="str">
            <v>E.40.00.000.021</v>
          </cell>
          <cell r="E63" t="str">
            <v>Programação Mensal Contratual</v>
          </cell>
          <cell r="F63">
            <v>0</v>
          </cell>
          <cell r="H63" t="str">
            <v>A4</v>
          </cell>
          <cell r="I63">
            <v>1.1499999999999999</v>
          </cell>
          <cell r="J63">
            <v>39443</v>
          </cell>
          <cell r="K63">
            <v>39443</v>
          </cell>
          <cell r="P63" t="str">
            <v/>
          </cell>
          <cell r="S63" t="str">
            <v/>
          </cell>
        </row>
        <row r="64">
          <cell r="A64">
            <v>47</v>
          </cell>
          <cell r="B64" t="str">
            <v>RL-0000-F-7006</v>
          </cell>
          <cell r="C64" t="str">
            <v>RL-D00-000-007</v>
          </cell>
          <cell r="D64" t="str">
            <v>E.40.00.000.021</v>
          </cell>
          <cell r="E64" t="str">
            <v>Programação Mensal Contratual</v>
          </cell>
          <cell r="F64">
            <v>0</v>
          </cell>
          <cell r="H64" t="str">
            <v>A4</v>
          </cell>
          <cell r="I64">
            <v>1.1499999999999999</v>
          </cell>
          <cell r="J64">
            <v>39476</v>
          </cell>
          <cell r="K64">
            <v>39476</v>
          </cell>
          <cell r="P64" t="str">
            <v/>
          </cell>
          <cell r="S64" t="str">
            <v/>
          </cell>
        </row>
        <row r="65">
          <cell r="A65">
            <v>48</v>
          </cell>
          <cell r="B65" t="str">
            <v>RL-0000-F-7007</v>
          </cell>
          <cell r="C65" t="str">
            <v>RL-D00-000-008</v>
          </cell>
          <cell r="D65" t="str">
            <v>E.40.00.000.021</v>
          </cell>
          <cell r="E65" t="str">
            <v>Programação Mensal Contratual</v>
          </cell>
          <cell r="F65">
            <v>0</v>
          </cell>
          <cell r="H65" t="str">
            <v>A4</v>
          </cell>
          <cell r="I65">
            <v>1.1499999999999999</v>
          </cell>
          <cell r="J65">
            <v>39505</v>
          </cell>
          <cell r="K65">
            <v>39505</v>
          </cell>
          <cell r="P65" t="str">
            <v/>
          </cell>
          <cell r="S65" t="str">
            <v/>
          </cell>
        </row>
        <row r="66">
          <cell r="A66">
            <v>49</v>
          </cell>
          <cell r="B66" t="str">
            <v>RL-0000-F-7008</v>
          </cell>
          <cell r="C66" t="str">
            <v>RL-D00-000-009</v>
          </cell>
          <cell r="D66" t="str">
            <v>E.40.00.000.021</v>
          </cell>
          <cell r="E66" t="str">
            <v>Programação Mensal Contratual</v>
          </cell>
          <cell r="F66">
            <v>0</v>
          </cell>
          <cell r="H66" t="str">
            <v>A4</v>
          </cell>
          <cell r="I66">
            <v>1.1499999999999999</v>
          </cell>
          <cell r="J66">
            <v>39534</v>
          </cell>
          <cell r="K66">
            <v>39534</v>
          </cell>
          <cell r="P66" t="str">
            <v/>
          </cell>
          <cell r="S66" t="str">
            <v/>
          </cell>
        </row>
        <row r="67">
          <cell r="A67">
            <v>50</v>
          </cell>
          <cell r="B67" t="str">
            <v xml:space="preserve">RL-0000-F-7009 </v>
          </cell>
          <cell r="C67" t="str">
            <v>RL-D00-000-010</v>
          </cell>
          <cell r="D67" t="str">
            <v>E.40.00.000.021</v>
          </cell>
          <cell r="E67" t="str">
            <v>PROJETO DETALHADO - GERAL - PROGRAMAÇÃO SEMANAL - PS - SEMANA ATÉ 14/09/2007</v>
          </cell>
          <cell r="F67">
            <v>1</v>
          </cell>
          <cell r="G67" t="str">
            <v>A</v>
          </cell>
          <cell r="H67" t="str">
            <v>A4</v>
          </cell>
          <cell r="I67">
            <v>0.25</v>
          </cell>
          <cell r="J67">
            <v>39336</v>
          </cell>
          <cell r="K67">
            <v>39336</v>
          </cell>
          <cell r="O67">
            <v>39336</v>
          </cell>
          <cell r="P67" t="str">
            <v>C</v>
          </cell>
          <cell r="Q67" t="str">
            <v>0009/07</v>
          </cell>
          <cell r="R67">
            <v>39336</v>
          </cell>
          <cell r="S67" t="str">
            <v>C</v>
          </cell>
          <cell r="T67" t="str">
            <v>0009/07</v>
          </cell>
        </row>
        <row r="68">
          <cell r="A68">
            <v>51</v>
          </cell>
          <cell r="B68" t="str">
            <v>RL-0000-F-7010</v>
          </cell>
          <cell r="C68" t="str">
            <v>RL-D00-000-011</v>
          </cell>
          <cell r="D68" t="str">
            <v>E.40.00.000.021</v>
          </cell>
          <cell r="E68" t="str">
            <v>Programação Semanal</v>
          </cell>
          <cell r="F68">
            <v>0.5</v>
          </cell>
          <cell r="H68" t="str">
            <v>A4</v>
          </cell>
          <cell r="I68">
            <v>0.25</v>
          </cell>
          <cell r="J68">
            <v>39339</v>
          </cell>
          <cell r="K68">
            <v>39339</v>
          </cell>
          <cell r="P68">
            <v>0</v>
          </cell>
          <cell r="S68">
            <v>0</v>
          </cell>
        </row>
        <row r="69">
          <cell r="A69">
            <v>52</v>
          </cell>
          <cell r="B69" t="str">
            <v>RL-0000-F-7011</v>
          </cell>
          <cell r="C69" t="str">
            <v>RL-D00-000-012</v>
          </cell>
          <cell r="D69" t="str">
            <v>E.40.00.000.021</v>
          </cell>
          <cell r="E69" t="str">
            <v>Programação Semanal</v>
          </cell>
          <cell r="F69">
            <v>0.5</v>
          </cell>
          <cell r="H69" t="str">
            <v>A4</v>
          </cell>
          <cell r="I69">
            <v>0.25</v>
          </cell>
          <cell r="J69">
            <v>39346</v>
          </cell>
          <cell r="K69">
            <v>39346</v>
          </cell>
          <cell r="P69">
            <v>0</v>
          </cell>
          <cell r="S69">
            <v>0</v>
          </cell>
        </row>
        <row r="70">
          <cell r="A70">
            <v>53</v>
          </cell>
          <cell r="B70" t="str">
            <v>RL-0000-F-7012</v>
          </cell>
          <cell r="C70" t="str">
            <v>RL-D00-000-013</v>
          </cell>
          <cell r="D70" t="str">
            <v>E.40.00.000.021</v>
          </cell>
          <cell r="E70" t="str">
            <v>Programação Semanal</v>
          </cell>
          <cell r="F70">
            <v>0.75</v>
          </cell>
          <cell r="H70" t="str">
            <v>A4</v>
          </cell>
          <cell r="I70">
            <v>0.25</v>
          </cell>
          <cell r="J70">
            <v>39353</v>
          </cell>
          <cell r="K70">
            <v>39353</v>
          </cell>
          <cell r="P70">
            <v>0</v>
          </cell>
          <cell r="S70">
            <v>0</v>
          </cell>
        </row>
        <row r="71">
          <cell r="A71">
            <v>54</v>
          </cell>
          <cell r="B71" t="str">
            <v>RL-0000-F-7013</v>
          </cell>
          <cell r="C71" t="str">
            <v>RL-D00-000-014</v>
          </cell>
          <cell r="D71" t="str">
            <v>E.40.00.000.021</v>
          </cell>
          <cell r="E71" t="str">
            <v>Programação Semanal</v>
          </cell>
          <cell r="F71">
            <v>0</v>
          </cell>
          <cell r="H71" t="str">
            <v>A4</v>
          </cell>
          <cell r="I71">
            <v>0.25</v>
          </cell>
          <cell r="J71">
            <v>39360</v>
          </cell>
          <cell r="K71">
            <v>39360</v>
          </cell>
          <cell r="P71" t="str">
            <v/>
          </cell>
          <cell r="S71" t="str">
            <v/>
          </cell>
        </row>
        <row r="72">
          <cell r="A72">
            <v>55</v>
          </cell>
          <cell r="B72" t="str">
            <v>RL-0000-F-7014</v>
          </cell>
          <cell r="C72" t="str">
            <v>RL-D00-000-015</v>
          </cell>
          <cell r="D72" t="str">
            <v>E.40.00.000.021</v>
          </cell>
          <cell r="E72" t="str">
            <v>Programação Semanal</v>
          </cell>
          <cell r="F72">
            <v>0</v>
          </cell>
          <cell r="H72" t="str">
            <v>A4</v>
          </cell>
          <cell r="I72">
            <v>0.25</v>
          </cell>
          <cell r="J72">
            <v>39366</v>
          </cell>
          <cell r="K72">
            <v>39366</v>
          </cell>
          <cell r="P72" t="str">
            <v/>
          </cell>
          <cell r="S72" t="str">
            <v/>
          </cell>
        </row>
        <row r="73">
          <cell r="A73">
            <v>56</v>
          </cell>
          <cell r="B73" t="str">
            <v>RL-0000-F-7015</v>
          </cell>
          <cell r="C73" t="str">
            <v>RL-D00-000-016</v>
          </cell>
          <cell r="D73" t="str">
            <v>E.40.00.000.021</v>
          </cell>
          <cell r="E73" t="str">
            <v>Programação Semanal</v>
          </cell>
          <cell r="F73">
            <v>0</v>
          </cell>
          <cell r="H73" t="str">
            <v>A4</v>
          </cell>
          <cell r="I73">
            <v>0.25</v>
          </cell>
          <cell r="J73">
            <v>39374</v>
          </cell>
          <cell r="K73">
            <v>39374</v>
          </cell>
          <cell r="P73" t="str">
            <v/>
          </cell>
          <cell r="S73" t="str">
            <v/>
          </cell>
        </row>
        <row r="74">
          <cell r="A74">
            <v>57</v>
          </cell>
          <cell r="B74" t="str">
            <v>RL-0000-F-7016</v>
          </cell>
          <cell r="C74" t="str">
            <v>RL-D00-000-017</v>
          </cell>
          <cell r="D74" t="str">
            <v>E.40.00.000.021</v>
          </cell>
          <cell r="E74" t="str">
            <v>Programação Semanal</v>
          </cell>
          <cell r="F74">
            <v>0</v>
          </cell>
          <cell r="H74" t="str">
            <v>A4</v>
          </cell>
          <cell r="I74">
            <v>0.25</v>
          </cell>
          <cell r="J74">
            <v>39381</v>
          </cell>
          <cell r="K74">
            <v>39381</v>
          </cell>
          <cell r="P74" t="str">
            <v/>
          </cell>
          <cell r="S74" t="str">
            <v/>
          </cell>
        </row>
        <row r="75">
          <cell r="A75">
            <v>58</v>
          </cell>
          <cell r="B75" t="str">
            <v>RL-0000-F-7017</v>
          </cell>
          <cell r="C75" t="str">
            <v>RL-D00-000-018</v>
          </cell>
          <cell r="D75" t="str">
            <v>E.40.00.000.021</v>
          </cell>
          <cell r="E75" t="str">
            <v>Programação Semanal</v>
          </cell>
          <cell r="F75">
            <v>0</v>
          </cell>
          <cell r="H75" t="str">
            <v>A4</v>
          </cell>
          <cell r="I75">
            <v>0.25</v>
          </cell>
          <cell r="J75">
            <v>39387</v>
          </cell>
          <cell r="K75">
            <v>39387</v>
          </cell>
          <cell r="P75" t="str">
            <v/>
          </cell>
          <cell r="S75" t="str">
            <v/>
          </cell>
        </row>
        <row r="76">
          <cell r="A76">
            <v>59</v>
          </cell>
          <cell r="B76" t="str">
            <v>RL-0000-F-7018</v>
          </cell>
          <cell r="C76" t="str">
            <v>RL-D00-000-019</v>
          </cell>
          <cell r="D76" t="str">
            <v>E.40.00.000.021</v>
          </cell>
          <cell r="E76" t="str">
            <v>Programação Semanal</v>
          </cell>
          <cell r="F76">
            <v>0</v>
          </cell>
          <cell r="H76" t="str">
            <v>A4</v>
          </cell>
          <cell r="I76">
            <v>0.25</v>
          </cell>
          <cell r="J76">
            <v>39395</v>
          </cell>
          <cell r="K76">
            <v>39395</v>
          </cell>
          <cell r="P76" t="str">
            <v/>
          </cell>
          <cell r="S76" t="str">
            <v/>
          </cell>
        </row>
        <row r="77">
          <cell r="A77">
            <v>60</v>
          </cell>
          <cell r="B77" t="str">
            <v>RL-0000-F-7019</v>
          </cell>
          <cell r="C77" t="str">
            <v>RL-D00-000-020</v>
          </cell>
          <cell r="D77" t="str">
            <v>E.40.00.000.021</v>
          </cell>
          <cell r="E77" t="str">
            <v>Programação Semanal</v>
          </cell>
          <cell r="F77">
            <v>0</v>
          </cell>
          <cell r="H77" t="str">
            <v>A4</v>
          </cell>
          <cell r="I77">
            <v>0.25</v>
          </cell>
          <cell r="J77">
            <v>39402</v>
          </cell>
          <cell r="K77">
            <v>39402</v>
          </cell>
          <cell r="P77" t="str">
            <v/>
          </cell>
          <cell r="S77" t="str">
            <v/>
          </cell>
        </row>
        <row r="78">
          <cell r="A78">
            <v>61</v>
          </cell>
          <cell r="B78" t="str">
            <v>RL-0000-F-7020</v>
          </cell>
          <cell r="C78" t="str">
            <v>RL-D00-000-021</v>
          </cell>
          <cell r="D78" t="str">
            <v>E.40.00.000.021</v>
          </cell>
          <cell r="E78" t="str">
            <v>Programação Semanal</v>
          </cell>
          <cell r="F78">
            <v>0</v>
          </cell>
          <cell r="H78" t="str">
            <v>A4</v>
          </cell>
          <cell r="I78">
            <v>0.25</v>
          </cell>
          <cell r="J78">
            <v>39409</v>
          </cell>
          <cell r="K78">
            <v>39409</v>
          </cell>
          <cell r="P78" t="str">
            <v/>
          </cell>
          <cell r="S78" t="str">
            <v/>
          </cell>
        </row>
        <row r="79">
          <cell r="A79">
            <v>62</v>
          </cell>
          <cell r="B79" t="str">
            <v>RL-0000-F-7021</v>
          </cell>
          <cell r="C79" t="str">
            <v>RL-D00-000-022</v>
          </cell>
          <cell r="D79" t="str">
            <v>E.40.00.000.021</v>
          </cell>
          <cell r="E79" t="str">
            <v>Programação Semanal</v>
          </cell>
          <cell r="F79">
            <v>0</v>
          </cell>
          <cell r="H79" t="str">
            <v>A4</v>
          </cell>
          <cell r="I79">
            <v>0.25</v>
          </cell>
          <cell r="J79">
            <v>39416</v>
          </cell>
          <cell r="K79">
            <v>39416</v>
          </cell>
          <cell r="P79" t="str">
            <v/>
          </cell>
          <cell r="S79" t="str">
            <v/>
          </cell>
        </row>
        <row r="80">
          <cell r="A80">
            <v>63</v>
          </cell>
          <cell r="B80" t="str">
            <v>RL-0000-F-7022</v>
          </cell>
          <cell r="C80" t="str">
            <v>RL-D00-000-023</v>
          </cell>
          <cell r="D80" t="str">
            <v>E.40.00.000.021</v>
          </cell>
          <cell r="E80" t="str">
            <v>Programação Semanal</v>
          </cell>
          <cell r="F80">
            <v>0</v>
          </cell>
          <cell r="H80" t="str">
            <v>A4</v>
          </cell>
          <cell r="I80">
            <v>0.25</v>
          </cell>
          <cell r="J80">
            <v>39423</v>
          </cell>
          <cell r="K80">
            <v>39423</v>
          </cell>
          <cell r="P80" t="str">
            <v/>
          </cell>
          <cell r="S80" t="str">
            <v/>
          </cell>
        </row>
        <row r="81">
          <cell r="A81">
            <v>64</v>
          </cell>
          <cell r="B81" t="str">
            <v>RL-0000-F-7023</v>
          </cell>
          <cell r="C81" t="str">
            <v>RL-D00-000-024</v>
          </cell>
          <cell r="D81" t="str">
            <v>E.40.00.000.021</v>
          </cell>
          <cell r="E81" t="str">
            <v>Programação Semanal</v>
          </cell>
          <cell r="F81">
            <v>0</v>
          </cell>
          <cell r="H81" t="str">
            <v>A4</v>
          </cell>
          <cell r="I81">
            <v>0.25</v>
          </cell>
          <cell r="J81">
            <v>39430</v>
          </cell>
          <cell r="K81">
            <v>39430</v>
          </cell>
          <cell r="P81" t="str">
            <v/>
          </cell>
          <cell r="S81" t="str">
            <v/>
          </cell>
        </row>
        <row r="82">
          <cell r="A82">
            <v>65</v>
          </cell>
          <cell r="B82" t="str">
            <v>RL-0000-F-7024</v>
          </cell>
          <cell r="C82" t="str">
            <v>RL-D00-000-025</v>
          </cell>
          <cell r="D82" t="str">
            <v>E.40.00.000.021</v>
          </cell>
          <cell r="E82" t="str">
            <v>Programação Semanal</v>
          </cell>
          <cell r="F82">
            <v>0</v>
          </cell>
          <cell r="H82" t="str">
            <v>A4</v>
          </cell>
          <cell r="I82">
            <v>0.25</v>
          </cell>
          <cell r="J82">
            <v>39437</v>
          </cell>
          <cell r="K82">
            <v>39437</v>
          </cell>
          <cell r="P82" t="str">
            <v/>
          </cell>
          <cell r="S82" t="str">
            <v/>
          </cell>
        </row>
        <row r="83">
          <cell r="A83">
            <v>66</v>
          </cell>
          <cell r="B83" t="str">
            <v>RL-0000-F-7025</v>
          </cell>
          <cell r="C83" t="str">
            <v>RL-D00-000-026</v>
          </cell>
          <cell r="D83" t="str">
            <v>E.40.00.000.021</v>
          </cell>
          <cell r="E83" t="str">
            <v>Programação Semanal</v>
          </cell>
          <cell r="F83">
            <v>0</v>
          </cell>
          <cell r="H83" t="str">
            <v>A4</v>
          </cell>
          <cell r="I83">
            <v>0.25</v>
          </cell>
          <cell r="J83">
            <v>39444</v>
          </cell>
          <cell r="K83">
            <v>39444</v>
          </cell>
          <cell r="P83" t="str">
            <v/>
          </cell>
          <cell r="S83" t="str">
            <v/>
          </cell>
        </row>
        <row r="84">
          <cell r="A84">
            <v>67</v>
          </cell>
          <cell r="B84" t="str">
            <v>RL-0000-F-7026</v>
          </cell>
          <cell r="C84" t="str">
            <v>RL-D00-000-027</v>
          </cell>
          <cell r="D84" t="str">
            <v>E.40.00.000.021</v>
          </cell>
          <cell r="E84" t="str">
            <v>Programação Semanal</v>
          </cell>
          <cell r="F84">
            <v>0</v>
          </cell>
          <cell r="H84" t="str">
            <v>A4</v>
          </cell>
          <cell r="I84">
            <v>0.25</v>
          </cell>
          <cell r="J84">
            <v>39451</v>
          </cell>
          <cell r="K84">
            <v>39451</v>
          </cell>
          <cell r="P84" t="str">
            <v/>
          </cell>
          <cell r="S84" t="str">
            <v/>
          </cell>
        </row>
        <row r="85">
          <cell r="A85">
            <v>68</v>
          </cell>
          <cell r="B85" t="str">
            <v>RL-0000-F-7027</v>
          </cell>
          <cell r="C85" t="str">
            <v>RL-D00-000-028</v>
          </cell>
          <cell r="D85" t="str">
            <v>E.40.00.000.021</v>
          </cell>
          <cell r="E85" t="str">
            <v>Programação Semanal</v>
          </cell>
          <cell r="F85">
            <v>0</v>
          </cell>
          <cell r="H85" t="str">
            <v>A4</v>
          </cell>
          <cell r="I85">
            <v>0.25</v>
          </cell>
          <cell r="J85">
            <v>39458</v>
          </cell>
          <cell r="K85">
            <v>39458</v>
          </cell>
          <cell r="P85" t="str">
            <v/>
          </cell>
          <cell r="S85" t="str">
            <v/>
          </cell>
        </row>
        <row r="86">
          <cell r="A86">
            <v>69</v>
          </cell>
          <cell r="B86" t="str">
            <v>RL-0000-F-7028</v>
          </cell>
          <cell r="C86" t="str">
            <v>RL-D00-000-029</v>
          </cell>
          <cell r="D86" t="str">
            <v>E.40.00.000.021</v>
          </cell>
          <cell r="E86" t="str">
            <v>Programação Semanal</v>
          </cell>
          <cell r="F86">
            <v>0</v>
          </cell>
          <cell r="H86" t="str">
            <v>A4</v>
          </cell>
          <cell r="I86">
            <v>0.25</v>
          </cell>
          <cell r="J86">
            <v>39465</v>
          </cell>
          <cell r="K86">
            <v>39465</v>
          </cell>
          <cell r="P86" t="str">
            <v/>
          </cell>
          <cell r="S86" t="str">
            <v/>
          </cell>
        </row>
        <row r="87">
          <cell r="A87">
            <v>70</v>
          </cell>
          <cell r="B87" t="str">
            <v>RL-0000-F-7029</v>
          </cell>
          <cell r="C87" t="str">
            <v>RL-D00-000-030</v>
          </cell>
          <cell r="D87" t="str">
            <v>E.40.00.000.021</v>
          </cell>
          <cell r="E87" t="str">
            <v>Programação Semanal</v>
          </cell>
          <cell r="F87">
            <v>0</v>
          </cell>
          <cell r="H87" t="str">
            <v>A4</v>
          </cell>
          <cell r="I87">
            <v>0.25</v>
          </cell>
          <cell r="J87">
            <v>39472</v>
          </cell>
          <cell r="K87">
            <v>39472</v>
          </cell>
          <cell r="P87" t="str">
            <v/>
          </cell>
          <cell r="S87" t="str">
            <v/>
          </cell>
        </row>
        <row r="88">
          <cell r="A88">
            <v>71</v>
          </cell>
          <cell r="B88" t="str">
            <v>RL-0000-F-7030</v>
          </cell>
          <cell r="C88" t="str">
            <v>RL-D00-000-031</v>
          </cell>
          <cell r="D88" t="str">
            <v>E.40.00.000.021</v>
          </cell>
          <cell r="E88" t="str">
            <v>Programação Semanal</v>
          </cell>
          <cell r="F88">
            <v>0</v>
          </cell>
          <cell r="H88" t="str">
            <v>A4</v>
          </cell>
          <cell r="I88">
            <v>0.25</v>
          </cell>
          <cell r="J88">
            <v>39479</v>
          </cell>
          <cell r="K88">
            <v>39479</v>
          </cell>
          <cell r="P88" t="str">
            <v/>
          </cell>
          <cell r="S88" t="str">
            <v/>
          </cell>
        </row>
        <row r="89">
          <cell r="A89">
            <v>72</v>
          </cell>
          <cell r="B89" t="str">
            <v>RL-0000-F-7031</v>
          </cell>
          <cell r="C89" t="str">
            <v>RL-D00-000-032</v>
          </cell>
          <cell r="D89" t="str">
            <v>E.40.00.000.021</v>
          </cell>
          <cell r="E89" t="str">
            <v>Programação Semanal</v>
          </cell>
          <cell r="F89">
            <v>0</v>
          </cell>
          <cell r="H89" t="str">
            <v>A4</v>
          </cell>
          <cell r="I89">
            <v>0.25</v>
          </cell>
          <cell r="J89">
            <v>39486</v>
          </cell>
          <cell r="K89">
            <v>39486</v>
          </cell>
          <cell r="P89" t="str">
            <v/>
          </cell>
          <cell r="S89" t="str">
            <v/>
          </cell>
        </row>
        <row r="90">
          <cell r="A90">
            <v>73</v>
          </cell>
          <cell r="B90" t="str">
            <v>RL-0000-F-7032</v>
          </cell>
          <cell r="C90" t="str">
            <v>RL-D00-000-033</v>
          </cell>
          <cell r="D90" t="str">
            <v>E.40.00.000.021</v>
          </cell>
          <cell r="E90" t="str">
            <v>Programação Semanal</v>
          </cell>
          <cell r="F90">
            <v>0</v>
          </cell>
          <cell r="H90" t="str">
            <v>A4</v>
          </cell>
          <cell r="I90">
            <v>0.25</v>
          </cell>
          <cell r="J90">
            <v>39493</v>
          </cell>
          <cell r="K90">
            <v>39493</v>
          </cell>
          <cell r="P90" t="str">
            <v/>
          </cell>
          <cell r="S90" t="str">
            <v/>
          </cell>
        </row>
        <row r="91">
          <cell r="A91">
            <v>74</v>
          </cell>
          <cell r="B91" t="str">
            <v>RL-0000-F-7033</v>
          </cell>
          <cell r="C91" t="str">
            <v>RL-D00-000-034</v>
          </cell>
          <cell r="D91" t="str">
            <v>E.40.00.000.021</v>
          </cell>
          <cell r="E91" t="str">
            <v>Programação Semanal</v>
          </cell>
          <cell r="F91">
            <v>0</v>
          </cell>
          <cell r="H91" t="str">
            <v>A4</v>
          </cell>
          <cell r="I91">
            <v>0.25</v>
          </cell>
          <cell r="J91">
            <v>39507</v>
          </cell>
          <cell r="K91">
            <v>39507</v>
          </cell>
          <cell r="P91" t="str">
            <v/>
          </cell>
          <cell r="S91" t="str">
            <v/>
          </cell>
        </row>
        <row r="92">
          <cell r="A92">
            <v>75</v>
          </cell>
          <cell r="B92" t="str">
            <v>RL-0000-F-7034</v>
          </cell>
          <cell r="C92" t="str">
            <v>RL-D00-000-035</v>
          </cell>
          <cell r="D92" t="str">
            <v>E.40.00.000.021</v>
          </cell>
          <cell r="E92" t="str">
            <v>Programação Semanal</v>
          </cell>
          <cell r="F92">
            <v>0</v>
          </cell>
          <cell r="H92" t="str">
            <v>A4</v>
          </cell>
          <cell r="I92">
            <v>0.25</v>
          </cell>
          <cell r="J92">
            <v>39514</v>
          </cell>
          <cell r="K92">
            <v>39514</v>
          </cell>
          <cell r="P92" t="str">
            <v/>
          </cell>
          <cell r="S92" t="str">
            <v/>
          </cell>
        </row>
        <row r="93">
          <cell r="A93">
            <v>76</v>
          </cell>
          <cell r="B93" t="str">
            <v>RL-0000-F-7035</v>
          </cell>
          <cell r="C93" t="str">
            <v>RL-D00-000-036</v>
          </cell>
          <cell r="D93" t="str">
            <v>E.40.00.000.021</v>
          </cell>
          <cell r="E93" t="str">
            <v>Programação Semanal</v>
          </cell>
          <cell r="F93">
            <v>0</v>
          </cell>
          <cell r="H93" t="str">
            <v>A4</v>
          </cell>
          <cell r="I93">
            <v>0.25</v>
          </cell>
          <cell r="J93">
            <v>39521</v>
          </cell>
          <cell r="K93">
            <v>39521</v>
          </cell>
          <cell r="P93" t="str">
            <v/>
          </cell>
          <cell r="S93" t="str">
            <v/>
          </cell>
        </row>
        <row r="94">
          <cell r="A94">
            <v>77</v>
          </cell>
          <cell r="B94" t="str">
            <v>RL-0000-F-7036</v>
          </cell>
          <cell r="C94" t="str">
            <v>RL-D00-000-037</v>
          </cell>
          <cell r="D94" t="str">
            <v>E.40.00.000.021</v>
          </cell>
          <cell r="E94" t="str">
            <v>Programação Semanal</v>
          </cell>
          <cell r="F94">
            <v>0</v>
          </cell>
          <cell r="H94" t="str">
            <v>A4</v>
          </cell>
          <cell r="I94">
            <v>0.25</v>
          </cell>
          <cell r="J94">
            <v>39528</v>
          </cell>
          <cell r="K94">
            <v>39528</v>
          </cell>
          <cell r="P94" t="str">
            <v/>
          </cell>
          <cell r="S94" t="str">
            <v/>
          </cell>
        </row>
        <row r="95">
          <cell r="A95">
            <v>78</v>
          </cell>
          <cell r="B95" t="str">
            <v>RL-0000-F-7037</v>
          </cell>
          <cell r="C95" t="str">
            <v>RL-D00-000-038</v>
          </cell>
          <cell r="D95" t="str">
            <v>E.40.00.000.021</v>
          </cell>
          <cell r="E95" t="str">
            <v>Programação Semanal</v>
          </cell>
          <cell r="F95">
            <v>0</v>
          </cell>
          <cell r="H95" t="str">
            <v>A4</v>
          </cell>
          <cell r="I95">
            <v>0.25</v>
          </cell>
          <cell r="J95">
            <v>39535</v>
          </cell>
          <cell r="K95">
            <v>39535</v>
          </cell>
          <cell r="P95" t="str">
            <v/>
          </cell>
          <cell r="S95" t="str">
            <v/>
          </cell>
        </row>
        <row r="96">
          <cell r="A96">
            <v>79</v>
          </cell>
          <cell r="B96" t="str">
            <v>RL-0000-F-7038</v>
          </cell>
          <cell r="C96" t="str">
            <v>RL-D00-000-039</v>
          </cell>
          <cell r="D96" t="str">
            <v>E.40.00.000.021</v>
          </cell>
          <cell r="E96" t="str">
            <v>Programação Semanal</v>
          </cell>
          <cell r="F96">
            <v>0</v>
          </cell>
          <cell r="H96" t="str">
            <v>A4</v>
          </cell>
          <cell r="I96">
            <v>0.25</v>
          </cell>
          <cell r="J96">
            <v>39542</v>
          </cell>
          <cell r="K96">
            <v>39542</v>
          </cell>
          <cell r="P96" t="str">
            <v/>
          </cell>
          <cell r="S96" t="str">
            <v/>
          </cell>
        </row>
        <row r="97">
          <cell r="A97">
            <v>80</v>
          </cell>
          <cell r="B97" t="str">
            <v>RL-0000-F-7039</v>
          </cell>
          <cell r="C97" t="str">
            <v>RL-D00-000-040</v>
          </cell>
          <cell r="D97" t="str">
            <v>E.40.00.000.021</v>
          </cell>
          <cell r="E97" t="str">
            <v>Programação Semanal</v>
          </cell>
          <cell r="F97">
            <v>0</v>
          </cell>
          <cell r="H97" t="str">
            <v>A4</v>
          </cell>
          <cell r="I97">
            <v>0.25</v>
          </cell>
          <cell r="J97">
            <v>39549</v>
          </cell>
          <cell r="K97">
            <v>39549</v>
          </cell>
          <cell r="P97" t="str">
            <v/>
          </cell>
          <cell r="S97" t="str">
            <v/>
          </cell>
        </row>
        <row r="98">
          <cell r="A98">
            <v>81</v>
          </cell>
          <cell r="B98" t="str">
            <v>RL-0000-F-7040</v>
          </cell>
          <cell r="C98" t="str">
            <v>RL-D00-000-041</v>
          </cell>
          <cell r="D98" t="str">
            <v>E.40.00.000.021</v>
          </cell>
          <cell r="E98" t="str">
            <v>Programação Semanal</v>
          </cell>
          <cell r="F98">
            <v>0</v>
          </cell>
          <cell r="H98" t="str">
            <v>A4</v>
          </cell>
          <cell r="I98">
            <v>0.25</v>
          </cell>
          <cell r="J98">
            <v>39556</v>
          </cell>
          <cell r="K98">
            <v>39556</v>
          </cell>
          <cell r="P98" t="str">
            <v/>
          </cell>
          <cell r="S98" t="str">
            <v/>
          </cell>
        </row>
        <row r="99">
          <cell r="A99">
            <v>82</v>
          </cell>
          <cell r="B99" t="str">
            <v>RL-0000-F-7041</v>
          </cell>
          <cell r="C99" t="str">
            <v>RL-D00-000-042</v>
          </cell>
          <cell r="D99" t="str">
            <v>E.40.00.000.021</v>
          </cell>
          <cell r="E99" t="str">
            <v>Programação Semanal</v>
          </cell>
          <cell r="F99">
            <v>0</v>
          </cell>
          <cell r="H99" t="str">
            <v>A4</v>
          </cell>
          <cell r="I99">
            <v>0.25</v>
          </cell>
          <cell r="J99">
            <v>39563</v>
          </cell>
          <cell r="K99">
            <v>39563</v>
          </cell>
          <cell r="P99" t="str">
            <v/>
          </cell>
          <cell r="S99" t="str">
            <v/>
          </cell>
        </row>
        <row r="100">
          <cell r="A100">
            <v>83</v>
          </cell>
          <cell r="B100" t="str">
            <v>RL-0000-F-7042</v>
          </cell>
          <cell r="C100" t="str">
            <v>RL-D00-000-043</v>
          </cell>
          <cell r="D100" t="str">
            <v>E.40.00.000.021</v>
          </cell>
          <cell r="E100" t="str">
            <v>Programação Semanal</v>
          </cell>
          <cell r="F100">
            <v>0</v>
          </cell>
          <cell r="H100" t="str">
            <v>A4</v>
          </cell>
          <cell r="I100">
            <v>0.25</v>
          </cell>
          <cell r="J100">
            <v>39570</v>
          </cell>
          <cell r="K100">
            <v>39570</v>
          </cell>
          <cell r="P100" t="str">
            <v/>
          </cell>
          <cell r="S100" t="str">
            <v/>
          </cell>
        </row>
        <row r="101">
          <cell r="A101">
            <v>84</v>
          </cell>
          <cell r="B101" t="str">
            <v>RM-0000-F-7000</v>
          </cell>
          <cell r="C101" t="str">
            <v>RL-D00-000-044</v>
          </cell>
          <cell r="D101" t="str">
            <v>E.40.00.000.021</v>
          </cell>
          <cell r="E101" t="str">
            <v>Relatório Mensal de Andamento</v>
          </cell>
          <cell r="F101">
            <v>0.75</v>
          </cell>
          <cell r="H101" t="str">
            <v>A4</v>
          </cell>
          <cell r="I101">
            <v>0.8</v>
          </cell>
          <cell r="J101">
            <v>39336</v>
          </cell>
          <cell r="K101">
            <v>39336</v>
          </cell>
          <cell r="P101">
            <v>0</v>
          </cell>
          <cell r="S101">
            <v>0</v>
          </cell>
        </row>
        <row r="102">
          <cell r="A102">
            <v>85</v>
          </cell>
          <cell r="B102" t="str">
            <v>RM-0000-F-7001</v>
          </cell>
          <cell r="C102" t="str">
            <v>RL-D00-000-045</v>
          </cell>
          <cell r="D102" t="str">
            <v>E.40.00.000.021</v>
          </cell>
          <cell r="E102" t="str">
            <v>Relatório Mensal de Andamento</v>
          </cell>
          <cell r="F102">
            <v>0.1</v>
          </cell>
          <cell r="H102" t="str">
            <v>A4</v>
          </cell>
          <cell r="I102">
            <v>0.8</v>
          </cell>
          <cell r="J102">
            <v>39353</v>
          </cell>
          <cell r="K102">
            <v>39353</v>
          </cell>
          <cell r="P102">
            <v>0</v>
          </cell>
          <cell r="S102">
            <v>0</v>
          </cell>
        </row>
        <row r="103">
          <cell r="A103">
            <v>86</v>
          </cell>
          <cell r="B103" t="str">
            <v>RM-0000-F-7002</v>
          </cell>
          <cell r="C103" t="str">
            <v>RL-D00-000-046</v>
          </cell>
          <cell r="D103" t="str">
            <v>E.40.00.000.021</v>
          </cell>
          <cell r="E103" t="str">
            <v>Relatório Mensal de Andamento</v>
          </cell>
          <cell r="F103">
            <v>0</v>
          </cell>
          <cell r="H103" t="str">
            <v>A4</v>
          </cell>
          <cell r="I103">
            <v>0.8</v>
          </cell>
          <cell r="J103">
            <v>39386</v>
          </cell>
          <cell r="K103">
            <v>39386</v>
          </cell>
          <cell r="P103" t="str">
            <v/>
          </cell>
          <cell r="S103" t="str">
            <v/>
          </cell>
        </row>
        <row r="104">
          <cell r="A104">
            <v>87</v>
          </cell>
          <cell r="B104" t="str">
            <v>RM-0000-F-7003</v>
          </cell>
          <cell r="C104" t="str">
            <v>RL-D00-000-047</v>
          </cell>
          <cell r="D104" t="str">
            <v>E.40.00.000.021</v>
          </cell>
          <cell r="E104" t="str">
            <v>Relatório Mensal de Andamento</v>
          </cell>
          <cell r="F104">
            <v>0</v>
          </cell>
          <cell r="H104" t="str">
            <v>A4</v>
          </cell>
          <cell r="I104">
            <v>0.8</v>
          </cell>
          <cell r="J104">
            <v>39416</v>
          </cell>
          <cell r="K104">
            <v>39416</v>
          </cell>
          <cell r="P104" t="str">
            <v/>
          </cell>
          <cell r="S104" t="str">
            <v/>
          </cell>
        </row>
        <row r="105">
          <cell r="A105">
            <v>88</v>
          </cell>
          <cell r="B105" t="str">
            <v>RM-0000-F-7004</v>
          </cell>
          <cell r="C105" t="str">
            <v>RL-D00-000-048</v>
          </cell>
          <cell r="D105" t="str">
            <v>E.40.00.000.021</v>
          </cell>
          <cell r="E105" t="str">
            <v>Relatório Mensal de Andamento</v>
          </cell>
          <cell r="F105">
            <v>0</v>
          </cell>
          <cell r="H105" t="str">
            <v>A4</v>
          </cell>
          <cell r="I105">
            <v>0.8</v>
          </cell>
          <cell r="J105">
            <v>39447</v>
          </cell>
          <cell r="K105">
            <v>39447</v>
          </cell>
          <cell r="P105" t="str">
            <v/>
          </cell>
          <cell r="S105" t="str">
            <v/>
          </cell>
        </row>
        <row r="106">
          <cell r="A106">
            <v>89</v>
          </cell>
          <cell r="B106" t="str">
            <v>RM-0000-F-7005</v>
          </cell>
          <cell r="C106" t="str">
            <v>RL-D00-000-049</v>
          </cell>
          <cell r="D106" t="str">
            <v>E.40.00.000.021</v>
          </cell>
          <cell r="E106" t="str">
            <v>Relatório Mensal de Andamento</v>
          </cell>
          <cell r="F106">
            <v>0</v>
          </cell>
          <cell r="H106" t="str">
            <v>A4</v>
          </cell>
          <cell r="I106">
            <v>0.8</v>
          </cell>
          <cell r="J106">
            <v>39478</v>
          </cell>
          <cell r="K106">
            <v>39478</v>
          </cell>
          <cell r="P106" t="str">
            <v/>
          </cell>
          <cell r="S106" t="str">
            <v/>
          </cell>
        </row>
        <row r="107">
          <cell r="A107">
            <v>90</v>
          </cell>
          <cell r="B107" t="str">
            <v>RM-0000-F-7006</v>
          </cell>
          <cell r="C107" t="str">
            <v>RL-D00-000-050</v>
          </cell>
          <cell r="D107" t="str">
            <v>E.40.00.000.021</v>
          </cell>
          <cell r="E107" t="str">
            <v>Relatório Mensal de Andamento</v>
          </cell>
          <cell r="F107">
            <v>0</v>
          </cell>
          <cell r="H107" t="str">
            <v>A4</v>
          </cell>
          <cell r="I107">
            <v>0.8</v>
          </cell>
          <cell r="J107">
            <v>39507</v>
          </cell>
          <cell r="K107">
            <v>39507</v>
          </cell>
          <cell r="P107" t="str">
            <v/>
          </cell>
          <cell r="S107" t="str">
            <v/>
          </cell>
        </row>
        <row r="108">
          <cell r="A108">
            <v>91</v>
          </cell>
          <cell r="B108" t="str">
            <v>RM-0000-F-7007</v>
          </cell>
          <cell r="C108" t="str">
            <v>RL-D00-000-051</v>
          </cell>
          <cell r="D108" t="str">
            <v>E.40.00.000.021</v>
          </cell>
          <cell r="E108" t="str">
            <v>Relatório Mensal de Andamento</v>
          </cell>
          <cell r="F108">
            <v>0</v>
          </cell>
          <cell r="H108" t="str">
            <v>A4</v>
          </cell>
          <cell r="I108">
            <v>0.8</v>
          </cell>
          <cell r="J108">
            <v>39538</v>
          </cell>
          <cell r="K108">
            <v>39538</v>
          </cell>
          <cell r="P108" t="str">
            <v/>
          </cell>
          <cell r="S108" t="str">
            <v/>
          </cell>
        </row>
        <row r="109">
          <cell r="A109">
            <v>92</v>
          </cell>
          <cell r="B109" t="str">
            <v>AR-0000-G-7000</v>
          </cell>
          <cell r="C109" t="str">
            <v>AT-D00-000-001</v>
          </cell>
          <cell r="D109" t="str">
            <v>E.40.00.000.021</v>
          </cell>
          <cell r="E109" t="str">
            <v>PROJETO DETALHADO - GERAL/ COORDENAÇÃO - ATA DE REUNIÃO</v>
          </cell>
          <cell r="F109">
            <v>1</v>
          </cell>
          <cell r="G109" t="str">
            <v>A</v>
          </cell>
          <cell r="H109" t="str">
            <v>A4</v>
          </cell>
          <cell r="I109">
            <v>0.2</v>
          </cell>
          <cell r="J109">
            <v>39317</v>
          </cell>
          <cell r="K109">
            <v>39317</v>
          </cell>
          <cell r="O109">
            <v>39317</v>
          </cell>
          <cell r="P109" t="str">
            <v>C</v>
          </cell>
          <cell r="Q109" t="str">
            <v>0001/07</v>
          </cell>
          <cell r="R109">
            <v>39317</v>
          </cell>
          <cell r="S109" t="str">
            <v>C</v>
          </cell>
          <cell r="T109" t="str">
            <v>0001/07</v>
          </cell>
        </row>
        <row r="110">
          <cell r="A110">
            <v>93</v>
          </cell>
          <cell r="B110" t="str">
            <v>AR-0000-G-7001</v>
          </cell>
          <cell r="C110" t="str">
            <v>AT-D00-000-002</v>
          </cell>
          <cell r="D110" t="str">
            <v>E.40.00.000.021</v>
          </cell>
          <cell r="E110" t="str">
            <v>PROJETO DETALHADO - GERAL/ COORDENAÇÃO - ATA DE REUNIÃO</v>
          </cell>
          <cell r="F110">
            <v>1</v>
          </cell>
          <cell r="G110" t="str">
            <v>A</v>
          </cell>
          <cell r="H110" t="str">
            <v>A4</v>
          </cell>
          <cell r="I110">
            <v>0.2</v>
          </cell>
          <cell r="J110">
            <v>39317</v>
          </cell>
          <cell r="K110">
            <v>39317</v>
          </cell>
          <cell r="O110">
            <v>39317</v>
          </cell>
          <cell r="P110" t="str">
            <v>C</v>
          </cell>
          <cell r="Q110" t="str">
            <v>0001/07</v>
          </cell>
          <cell r="R110">
            <v>39317</v>
          </cell>
          <cell r="S110" t="str">
            <v>C</v>
          </cell>
          <cell r="T110" t="str">
            <v>0001/07</v>
          </cell>
        </row>
        <row r="111">
          <cell r="A111">
            <v>94</v>
          </cell>
          <cell r="B111" t="str">
            <v>AR-0000-G-7002</v>
          </cell>
          <cell r="C111" t="str">
            <v>AT-D00-000-003</v>
          </cell>
          <cell r="D111" t="str">
            <v>E.40.00.000.021</v>
          </cell>
          <cell r="E111" t="str">
            <v>PROJETO DETALHADO - ÁREA GERAL - ATA DE REUNIÃO</v>
          </cell>
          <cell r="F111">
            <v>1</v>
          </cell>
          <cell r="G111" t="str">
            <v>A</v>
          </cell>
          <cell r="H111" t="str">
            <v>A4</v>
          </cell>
          <cell r="I111">
            <v>0.2</v>
          </cell>
          <cell r="J111">
            <v>39335</v>
          </cell>
          <cell r="K111">
            <v>39335</v>
          </cell>
          <cell r="O111">
            <v>39335</v>
          </cell>
          <cell r="P111" t="str">
            <v>C</v>
          </cell>
          <cell r="Q111" t="str">
            <v>0006/07</v>
          </cell>
          <cell r="R111">
            <v>39335</v>
          </cell>
          <cell r="S111" t="str">
            <v>C</v>
          </cell>
          <cell r="T111" t="str">
            <v>0006/07</v>
          </cell>
        </row>
        <row r="112">
          <cell r="A112">
            <v>95</v>
          </cell>
          <cell r="B112" t="str">
            <v>AR-0000-G-7003</v>
          </cell>
          <cell r="C112" t="str">
            <v>AT-D00-000-004</v>
          </cell>
          <cell r="D112" t="str">
            <v>E.40.00.000.021</v>
          </cell>
          <cell r="E112" t="str">
            <v>PROJETO DETALHADO - GERAL / COORDENAÇÃO - ATA DE REUNIÃO</v>
          </cell>
          <cell r="F112">
            <v>1</v>
          </cell>
          <cell r="G112" t="str">
            <v>A</v>
          </cell>
          <cell r="H112" t="str">
            <v>A4</v>
          </cell>
          <cell r="I112">
            <v>0.2</v>
          </cell>
          <cell r="J112">
            <v>39325</v>
          </cell>
          <cell r="K112">
            <v>39325</v>
          </cell>
          <cell r="O112">
            <v>39325</v>
          </cell>
          <cell r="P112" t="str">
            <v>C</v>
          </cell>
          <cell r="Q112" t="str">
            <v>0004/07</v>
          </cell>
          <cell r="R112">
            <v>39325</v>
          </cell>
          <cell r="S112" t="str">
            <v>C</v>
          </cell>
          <cell r="T112" t="str">
            <v>0004/07</v>
          </cell>
        </row>
        <row r="113">
          <cell r="A113">
            <v>96</v>
          </cell>
          <cell r="B113" t="str">
            <v>AR-0000-G-7004</v>
          </cell>
          <cell r="C113" t="str">
            <v>AT-D00-000-005</v>
          </cell>
          <cell r="D113" t="str">
            <v>E.40.00.000.021</v>
          </cell>
          <cell r="E113" t="str">
            <v>PROJETO DETALHADO - GERAL/COORDENAÇÃO - ATA DE REUNIÃO</v>
          </cell>
          <cell r="F113">
            <v>1</v>
          </cell>
          <cell r="G113" t="str">
            <v>A</v>
          </cell>
          <cell r="H113" t="str">
            <v>A4</v>
          </cell>
          <cell r="I113">
            <v>0.2</v>
          </cell>
          <cell r="J113">
            <v>39335</v>
          </cell>
          <cell r="K113">
            <v>39335</v>
          </cell>
          <cell r="O113">
            <v>39335</v>
          </cell>
          <cell r="P113" t="str">
            <v>C</v>
          </cell>
          <cell r="Q113" t="str">
            <v>0006/07</v>
          </cell>
          <cell r="R113">
            <v>39335</v>
          </cell>
          <cell r="S113" t="str">
            <v>C</v>
          </cell>
          <cell r="T113" t="str">
            <v>0006/07</v>
          </cell>
        </row>
        <row r="114">
          <cell r="A114">
            <v>97</v>
          </cell>
          <cell r="B114" t="str">
            <v>AR-0000-G-7005</v>
          </cell>
          <cell r="C114" t="str">
            <v>AT-D00-000-006</v>
          </cell>
          <cell r="D114" t="str">
            <v>E.40.00.000.021</v>
          </cell>
          <cell r="E114" t="str">
            <v>Ata de Reunião</v>
          </cell>
          <cell r="F114">
            <v>0.75</v>
          </cell>
          <cell r="H114" t="str">
            <v>A4</v>
          </cell>
          <cell r="I114">
            <v>0.2</v>
          </cell>
          <cell r="J114">
            <v>39339</v>
          </cell>
          <cell r="K114">
            <v>39339</v>
          </cell>
          <cell r="P114">
            <v>0</v>
          </cell>
          <cell r="S114">
            <v>0</v>
          </cell>
        </row>
        <row r="115">
          <cell r="A115">
            <v>98</v>
          </cell>
          <cell r="B115" t="str">
            <v>AR-0000-G-7006</v>
          </cell>
          <cell r="C115" t="str">
            <v>AT-D00-000-007</v>
          </cell>
          <cell r="D115" t="str">
            <v>E.40.00.000.021</v>
          </cell>
          <cell r="E115" t="str">
            <v>Ata de Reunião</v>
          </cell>
          <cell r="F115">
            <v>0.5</v>
          </cell>
          <cell r="H115" t="str">
            <v>A4</v>
          </cell>
          <cell r="I115">
            <v>0.2</v>
          </cell>
          <cell r="J115">
            <v>39346</v>
          </cell>
          <cell r="K115">
            <v>39346</v>
          </cell>
          <cell r="P115">
            <v>0</v>
          </cell>
          <cell r="S115">
            <v>0</v>
          </cell>
        </row>
        <row r="116">
          <cell r="A116">
            <v>99</v>
          </cell>
          <cell r="B116" t="str">
            <v>AR-0000-G-7007</v>
          </cell>
          <cell r="C116" t="str">
            <v>AT-D00-000-008</v>
          </cell>
          <cell r="D116" t="str">
            <v>E.40.00.000.021</v>
          </cell>
          <cell r="E116" t="str">
            <v>Ata de Reunião</v>
          </cell>
          <cell r="F116">
            <v>0.1</v>
          </cell>
          <cell r="H116" t="str">
            <v>A4</v>
          </cell>
          <cell r="I116">
            <v>0.2</v>
          </cell>
          <cell r="J116">
            <v>39353</v>
          </cell>
          <cell r="K116">
            <v>39353</v>
          </cell>
          <cell r="P116">
            <v>0</v>
          </cell>
          <cell r="S116">
            <v>0</v>
          </cell>
        </row>
        <row r="117">
          <cell r="A117">
            <v>100</v>
          </cell>
          <cell r="B117" t="str">
            <v>AR-0000-G-7008</v>
          </cell>
          <cell r="C117" t="str">
            <v>AT-D00-000-009</v>
          </cell>
          <cell r="D117" t="str">
            <v>E.40.00.000.021</v>
          </cell>
          <cell r="E117" t="str">
            <v>Ata de Reunião</v>
          </cell>
          <cell r="F117">
            <v>0</v>
          </cell>
          <cell r="H117" t="str">
            <v>A4</v>
          </cell>
          <cell r="I117">
            <v>0.2</v>
          </cell>
          <cell r="J117">
            <v>39360</v>
          </cell>
          <cell r="K117">
            <v>39360</v>
          </cell>
          <cell r="P117" t="str">
            <v/>
          </cell>
          <cell r="S117" t="str">
            <v/>
          </cell>
        </row>
        <row r="118">
          <cell r="A118">
            <v>101</v>
          </cell>
          <cell r="B118" t="str">
            <v>AR-0000-G-7009</v>
          </cell>
          <cell r="C118" t="str">
            <v>AT-D00-000-010</v>
          </cell>
          <cell r="D118" t="str">
            <v>E.40.00.000.021</v>
          </cell>
          <cell r="E118" t="str">
            <v>Ata de Reunião</v>
          </cell>
          <cell r="F118">
            <v>0</v>
          </cell>
          <cell r="H118" t="str">
            <v>A4</v>
          </cell>
          <cell r="I118">
            <v>0.2</v>
          </cell>
          <cell r="J118">
            <v>39366</v>
          </cell>
          <cell r="K118">
            <v>39366</v>
          </cell>
          <cell r="P118" t="str">
            <v/>
          </cell>
          <cell r="S118" t="str">
            <v/>
          </cell>
        </row>
        <row r="119">
          <cell r="A119">
            <v>102</v>
          </cell>
          <cell r="B119" t="str">
            <v>AR-0000-G-7010</v>
          </cell>
          <cell r="C119" t="str">
            <v>AT-D00-000-011</v>
          </cell>
          <cell r="D119" t="str">
            <v>E.40.00.000.021</v>
          </cell>
          <cell r="E119" t="str">
            <v>Ata de Reunião</v>
          </cell>
          <cell r="F119">
            <v>0</v>
          </cell>
          <cell r="H119" t="str">
            <v>A4</v>
          </cell>
          <cell r="I119">
            <v>0.2</v>
          </cell>
          <cell r="J119">
            <v>39374</v>
          </cell>
          <cell r="K119">
            <v>39374</v>
          </cell>
          <cell r="P119" t="str">
            <v/>
          </cell>
          <cell r="S119" t="str">
            <v/>
          </cell>
        </row>
        <row r="120">
          <cell r="A120">
            <v>103</v>
          </cell>
          <cell r="B120" t="str">
            <v>AR-0000-G-7011</v>
          </cell>
          <cell r="C120" t="str">
            <v>AT-D00-000-012</v>
          </cell>
          <cell r="D120" t="str">
            <v>E.40.00.000.021</v>
          </cell>
          <cell r="E120" t="str">
            <v>Ata de Reunião</v>
          </cell>
          <cell r="F120">
            <v>0</v>
          </cell>
          <cell r="H120" t="str">
            <v>A4</v>
          </cell>
          <cell r="I120">
            <v>0.2</v>
          </cell>
          <cell r="J120">
            <v>39381</v>
          </cell>
          <cell r="K120">
            <v>39381</v>
          </cell>
          <cell r="P120" t="str">
            <v/>
          </cell>
          <cell r="S120" t="str">
            <v/>
          </cell>
        </row>
        <row r="121">
          <cell r="A121">
            <v>104</v>
          </cell>
          <cell r="B121" t="str">
            <v>AR-0000-G-7012</v>
          </cell>
          <cell r="C121" t="str">
            <v>AT-D00-000-013</v>
          </cell>
          <cell r="D121" t="str">
            <v>E.40.00.000.021</v>
          </cell>
          <cell r="E121" t="str">
            <v>Ata de Reunião</v>
          </cell>
          <cell r="F121">
            <v>0</v>
          </cell>
          <cell r="H121" t="str">
            <v>A4</v>
          </cell>
          <cell r="I121">
            <v>0.2</v>
          </cell>
          <cell r="J121">
            <v>39387</v>
          </cell>
          <cell r="K121">
            <v>39387</v>
          </cell>
          <cell r="P121" t="str">
            <v/>
          </cell>
          <cell r="S121" t="str">
            <v/>
          </cell>
        </row>
        <row r="122">
          <cell r="A122">
            <v>105</v>
          </cell>
          <cell r="B122" t="str">
            <v>AR-0000-G-7013</v>
          </cell>
          <cell r="C122" t="str">
            <v>AT-D00-000-014</v>
          </cell>
          <cell r="D122" t="str">
            <v>E.40.00.000.021</v>
          </cell>
          <cell r="E122" t="str">
            <v>Ata de Reunião</v>
          </cell>
          <cell r="F122">
            <v>0</v>
          </cell>
          <cell r="H122" t="str">
            <v>A4</v>
          </cell>
          <cell r="I122">
            <v>0.2</v>
          </cell>
          <cell r="J122">
            <v>39395</v>
          </cell>
          <cell r="K122">
            <v>39395</v>
          </cell>
          <cell r="P122" t="str">
            <v/>
          </cell>
          <cell r="S122" t="str">
            <v/>
          </cell>
        </row>
        <row r="123">
          <cell r="A123">
            <v>106</v>
          </cell>
          <cell r="B123" t="str">
            <v>AR-0000-G-7014</v>
          </cell>
          <cell r="C123" t="str">
            <v>AT-D00-000-015</v>
          </cell>
          <cell r="D123" t="str">
            <v>E.40.00.000.021</v>
          </cell>
          <cell r="E123" t="str">
            <v>Ata de Reunião</v>
          </cell>
          <cell r="F123">
            <v>0</v>
          </cell>
          <cell r="H123" t="str">
            <v>A4</v>
          </cell>
          <cell r="I123">
            <v>0.2</v>
          </cell>
          <cell r="J123">
            <v>39402</v>
          </cell>
          <cell r="K123">
            <v>39402</v>
          </cell>
          <cell r="P123" t="str">
            <v/>
          </cell>
          <cell r="S123" t="str">
            <v/>
          </cell>
        </row>
        <row r="124">
          <cell r="A124">
            <v>107</v>
          </cell>
          <cell r="B124" t="str">
            <v>AR-0000-G-7015</v>
          </cell>
          <cell r="C124" t="str">
            <v>AT-D00-000-016</v>
          </cell>
          <cell r="D124" t="str">
            <v>E.40.00.000.021</v>
          </cell>
          <cell r="E124" t="str">
            <v>Ata de Reunião</v>
          </cell>
          <cell r="F124">
            <v>0</v>
          </cell>
          <cell r="H124" t="str">
            <v>A4</v>
          </cell>
          <cell r="I124">
            <v>0.2</v>
          </cell>
          <cell r="J124">
            <v>39409</v>
          </cell>
          <cell r="K124">
            <v>39409</v>
          </cell>
          <cell r="P124" t="str">
            <v/>
          </cell>
          <cell r="S124" t="str">
            <v/>
          </cell>
        </row>
        <row r="125">
          <cell r="A125">
            <v>108</v>
          </cell>
          <cell r="B125" t="str">
            <v>AR-0000-G-7016</v>
          </cell>
          <cell r="C125" t="str">
            <v>AT-D00-000-017</v>
          </cell>
          <cell r="D125" t="str">
            <v>E.40.00.000.021</v>
          </cell>
          <cell r="E125" t="str">
            <v>Ata de Reunião</v>
          </cell>
          <cell r="F125">
            <v>0</v>
          </cell>
          <cell r="H125" t="str">
            <v>A4</v>
          </cell>
          <cell r="I125">
            <v>0.2</v>
          </cell>
          <cell r="J125">
            <v>39416</v>
          </cell>
          <cell r="K125">
            <v>39416</v>
          </cell>
          <cell r="P125" t="str">
            <v/>
          </cell>
          <cell r="S125" t="str">
            <v/>
          </cell>
        </row>
        <row r="126">
          <cell r="A126">
            <v>109</v>
          </cell>
          <cell r="B126" t="str">
            <v>AR-0000-G-7017</v>
          </cell>
          <cell r="C126" t="str">
            <v>AT-D00-000-018</v>
          </cell>
          <cell r="D126" t="str">
            <v>E.40.00.000.021</v>
          </cell>
          <cell r="E126" t="str">
            <v>Ata de Reunião</v>
          </cell>
          <cell r="F126">
            <v>0</v>
          </cell>
          <cell r="H126" t="str">
            <v>A4</v>
          </cell>
          <cell r="I126">
            <v>0.2</v>
          </cell>
          <cell r="J126">
            <v>39423</v>
          </cell>
          <cell r="K126">
            <v>39423</v>
          </cell>
          <cell r="P126" t="str">
            <v/>
          </cell>
          <cell r="S126" t="str">
            <v/>
          </cell>
        </row>
        <row r="127">
          <cell r="A127">
            <v>110</v>
          </cell>
          <cell r="B127" t="str">
            <v>AR-0000-G-7018</v>
          </cell>
          <cell r="C127" t="str">
            <v>AT-D00-000-019</v>
          </cell>
          <cell r="D127" t="str">
            <v>E.40.00.000.021</v>
          </cell>
          <cell r="E127" t="str">
            <v>Ata de Reunião</v>
          </cell>
          <cell r="F127">
            <v>0</v>
          </cell>
          <cell r="H127" t="str">
            <v>A4</v>
          </cell>
          <cell r="I127">
            <v>0.2</v>
          </cell>
          <cell r="J127">
            <v>39430</v>
          </cell>
          <cell r="K127">
            <v>39430</v>
          </cell>
          <cell r="P127" t="str">
            <v/>
          </cell>
          <cell r="S127" t="str">
            <v/>
          </cell>
        </row>
        <row r="128">
          <cell r="A128">
            <v>111</v>
          </cell>
          <cell r="B128" t="str">
            <v>AR-0000-G-7019</v>
          </cell>
          <cell r="C128" t="str">
            <v>AT-D00-000-020</v>
          </cell>
          <cell r="D128" t="str">
            <v>E.40.00.000.021</v>
          </cell>
          <cell r="E128" t="str">
            <v>Ata de Reunião</v>
          </cell>
          <cell r="F128">
            <v>0</v>
          </cell>
          <cell r="H128" t="str">
            <v>A4</v>
          </cell>
          <cell r="I128">
            <v>0.2</v>
          </cell>
          <cell r="J128">
            <v>39437</v>
          </cell>
          <cell r="K128">
            <v>39437</v>
          </cell>
          <cell r="P128" t="str">
            <v/>
          </cell>
          <cell r="S128" t="str">
            <v/>
          </cell>
        </row>
        <row r="129">
          <cell r="A129">
            <v>112</v>
          </cell>
          <cell r="B129" t="str">
            <v>AR-0000-G-7020</v>
          </cell>
          <cell r="C129" t="str">
            <v>AT-D00-000-021</v>
          </cell>
          <cell r="D129" t="str">
            <v>E.40.00.000.021</v>
          </cell>
          <cell r="E129" t="str">
            <v>Ata de Reunião</v>
          </cell>
          <cell r="F129">
            <v>0</v>
          </cell>
          <cell r="H129" t="str">
            <v>A4</v>
          </cell>
          <cell r="I129">
            <v>0.2</v>
          </cell>
          <cell r="J129">
            <v>39444</v>
          </cell>
          <cell r="K129">
            <v>39444</v>
          </cell>
          <cell r="P129" t="str">
            <v/>
          </cell>
          <cell r="S129" t="str">
            <v/>
          </cell>
        </row>
        <row r="130">
          <cell r="A130">
            <v>113</v>
          </cell>
          <cell r="B130" t="str">
            <v>AR-0000-G-7021</v>
          </cell>
          <cell r="C130" t="str">
            <v>AT-D00-000-022</v>
          </cell>
          <cell r="D130" t="str">
            <v>E.40.00.000.021</v>
          </cell>
          <cell r="E130" t="str">
            <v>Ata de Reunião</v>
          </cell>
          <cell r="F130">
            <v>0</v>
          </cell>
          <cell r="H130" t="str">
            <v>A4</v>
          </cell>
          <cell r="I130">
            <v>0.2</v>
          </cell>
          <cell r="J130">
            <v>39451</v>
          </cell>
          <cell r="K130">
            <v>39451</v>
          </cell>
          <cell r="P130" t="str">
            <v/>
          </cell>
          <cell r="S130" t="str">
            <v/>
          </cell>
        </row>
        <row r="131">
          <cell r="A131">
            <v>114</v>
          </cell>
          <cell r="B131" t="str">
            <v>AR-0000-G-7022</v>
          </cell>
          <cell r="C131" t="str">
            <v>AT-D00-000-023</v>
          </cell>
          <cell r="D131" t="str">
            <v>E.40.00.000.021</v>
          </cell>
          <cell r="E131" t="str">
            <v>Ata de Reunião</v>
          </cell>
          <cell r="F131">
            <v>0</v>
          </cell>
          <cell r="H131" t="str">
            <v>A4</v>
          </cell>
          <cell r="I131">
            <v>0.2</v>
          </cell>
          <cell r="J131">
            <v>39458</v>
          </cell>
          <cell r="K131">
            <v>39458</v>
          </cell>
          <cell r="P131" t="str">
            <v/>
          </cell>
          <cell r="S131" t="str">
            <v/>
          </cell>
        </row>
        <row r="132">
          <cell r="A132">
            <v>115</v>
          </cell>
          <cell r="B132" t="str">
            <v>AR-0000-G-7023</v>
          </cell>
          <cell r="C132" t="str">
            <v>AT-D00-000-024</v>
          </cell>
          <cell r="D132" t="str">
            <v>E.40.00.000.021</v>
          </cell>
          <cell r="E132" t="str">
            <v>Ata de Reunião</v>
          </cell>
          <cell r="F132">
            <v>0</v>
          </cell>
          <cell r="H132" t="str">
            <v>A4</v>
          </cell>
          <cell r="I132">
            <v>0.2</v>
          </cell>
          <cell r="J132">
            <v>39465</v>
          </cell>
          <cell r="K132">
            <v>39465</v>
          </cell>
          <cell r="P132" t="str">
            <v/>
          </cell>
          <cell r="S132" t="str">
            <v/>
          </cell>
        </row>
        <row r="133">
          <cell r="A133">
            <v>116</v>
          </cell>
          <cell r="B133" t="str">
            <v>AR-0000-G-7024</v>
          </cell>
          <cell r="C133" t="str">
            <v>AT-D00-000-025</v>
          </cell>
          <cell r="D133" t="str">
            <v>E.40.00.000.021</v>
          </cell>
          <cell r="E133" t="str">
            <v>Ata de Reunião</v>
          </cell>
          <cell r="F133">
            <v>0</v>
          </cell>
          <cell r="H133" t="str">
            <v>A4</v>
          </cell>
          <cell r="I133">
            <v>0.2</v>
          </cell>
          <cell r="J133">
            <v>39472</v>
          </cell>
          <cell r="K133">
            <v>39472</v>
          </cell>
          <cell r="P133" t="str">
            <v/>
          </cell>
          <cell r="S133" t="str">
            <v/>
          </cell>
        </row>
        <row r="134">
          <cell r="A134">
            <v>117</v>
          </cell>
          <cell r="B134" t="str">
            <v>AR-0000-G-7025</v>
          </cell>
          <cell r="C134" t="str">
            <v>AT-D00-000-026</v>
          </cell>
          <cell r="D134" t="str">
            <v>E.40.00.000.021</v>
          </cell>
          <cell r="E134" t="str">
            <v>Ata de Reunião</v>
          </cell>
          <cell r="F134">
            <v>0</v>
          </cell>
          <cell r="H134" t="str">
            <v>A4</v>
          </cell>
          <cell r="I134">
            <v>0.2</v>
          </cell>
          <cell r="J134">
            <v>39479</v>
          </cell>
          <cell r="K134">
            <v>39479</v>
          </cell>
          <cell r="P134" t="str">
            <v/>
          </cell>
          <cell r="S134" t="str">
            <v/>
          </cell>
        </row>
        <row r="135">
          <cell r="A135">
            <v>118</v>
          </cell>
          <cell r="B135" t="str">
            <v>AR-0000-G-7026</v>
          </cell>
          <cell r="C135" t="str">
            <v>AT-D00-000-027</v>
          </cell>
          <cell r="D135" t="str">
            <v>E.40.00.000.021</v>
          </cell>
          <cell r="E135" t="str">
            <v>Ata de Reunião</v>
          </cell>
          <cell r="F135">
            <v>0</v>
          </cell>
          <cell r="H135" t="str">
            <v>A4</v>
          </cell>
          <cell r="I135">
            <v>0.2</v>
          </cell>
          <cell r="J135">
            <v>39486</v>
          </cell>
          <cell r="K135">
            <v>39486</v>
          </cell>
          <cell r="P135" t="str">
            <v/>
          </cell>
          <cell r="S135" t="str">
            <v/>
          </cell>
        </row>
        <row r="136">
          <cell r="A136">
            <v>119</v>
          </cell>
          <cell r="B136" t="str">
            <v>AR-0000-G-7027</v>
          </cell>
          <cell r="C136" t="str">
            <v>AT-D00-000-028</v>
          </cell>
          <cell r="D136" t="str">
            <v>E.40.00.000.021</v>
          </cell>
          <cell r="E136" t="str">
            <v>Ata de Reunião</v>
          </cell>
          <cell r="F136">
            <v>0</v>
          </cell>
          <cell r="H136" t="str">
            <v>A4</v>
          </cell>
          <cell r="I136">
            <v>0.2</v>
          </cell>
          <cell r="J136">
            <v>39493</v>
          </cell>
          <cell r="K136">
            <v>39493</v>
          </cell>
          <cell r="P136" t="str">
            <v/>
          </cell>
          <cell r="S136" t="str">
            <v/>
          </cell>
        </row>
        <row r="137">
          <cell r="A137">
            <v>120</v>
          </cell>
          <cell r="B137" t="str">
            <v>AR-0000-G-7028</v>
          </cell>
          <cell r="C137" t="str">
            <v>AT-D00-000-029</v>
          </cell>
          <cell r="D137" t="str">
            <v>E.40.00.000.021</v>
          </cell>
          <cell r="E137" t="str">
            <v>Ata de Reunião</v>
          </cell>
          <cell r="F137">
            <v>0</v>
          </cell>
          <cell r="H137" t="str">
            <v>A4</v>
          </cell>
          <cell r="I137">
            <v>0.2</v>
          </cell>
          <cell r="J137">
            <v>39507</v>
          </cell>
          <cell r="K137">
            <v>39507</v>
          </cell>
          <cell r="P137" t="str">
            <v/>
          </cell>
          <cell r="S137" t="str">
            <v/>
          </cell>
        </row>
        <row r="138">
          <cell r="A138">
            <v>121</v>
          </cell>
          <cell r="B138" t="str">
            <v>AR-0000-G-7029</v>
          </cell>
          <cell r="C138" t="str">
            <v>AT-D00-000-030</v>
          </cell>
          <cell r="D138" t="str">
            <v>E.40.00.000.021</v>
          </cell>
          <cell r="E138" t="str">
            <v>Ata de Reunião</v>
          </cell>
          <cell r="F138">
            <v>0</v>
          </cell>
          <cell r="H138" t="str">
            <v>A4</v>
          </cell>
          <cell r="I138">
            <v>0.2</v>
          </cell>
          <cell r="J138">
            <v>39514</v>
          </cell>
          <cell r="K138">
            <v>39514</v>
          </cell>
          <cell r="P138" t="str">
            <v/>
          </cell>
          <cell r="S138" t="str">
            <v/>
          </cell>
        </row>
        <row r="139">
          <cell r="A139">
            <v>122</v>
          </cell>
          <cell r="B139" t="str">
            <v>AR-0000-G-7030</v>
          </cell>
          <cell r="C139" t="str">
            <v>AT-D00-000-031</v>
          </cell>
          <cell r="D139" t="str">
            <v>E.40.00.000.021</v>
          </cell>
          <cell r="E139" t="str">
            <v>Ata de Reunião</v>
          </cell>
          <cell r="F139">
            <v>0</v>
          </cell>
          <cell r="H139" t="str">
            <v>A4</v>
          </cell>
          <cell r="I139">
            <v>0.2</v>
          </cell>
          <cell r="J139">
            <v>39521</v>
          </cell>
          <cell r="K139">
            <v>39521</v>
          </cell>
          <cell r="P139" t="str">
            <v/>
          </cell>
          <cell r="S139" t="str">
            <v/>
          </cell>
        </row>
        <row r="140">
          <cell r="A140">
            <v>123</v>
          </cell>
          <cell r="B140" t="str">
            <v>AR-0000-G-7031</v>
          </cell>
          <cell r="C140" t="str">
            <v>AT-D00-000-032</v>
          </cell>
          <cell r="D140" t="str">
            <v>E.40.00.000.021</v>
          </cell>
          <cell r="E140" t="str">
            <v>Ata de Reunião</v>
          </cell>
          <cell r="F140">
            <v>0</v>
          </cell>
          <cell r="H140" t="str">
            <v>A4</v>
          </cell>
          <cell r="I140">
            <v>0.2</v>
          </cell>
          <cell r="J140">
            <v>39528</v>
          </cell>
          <cell r="K140">
            <v>39528</v>
          </cell>
          <cell r="P140" t="str">
            <v/>
          </cell>
          <cell r="S140" t="str">
            <v/>
          </cell>
        </row>
        <row r="141">
          <cell r="A141">
            <v>124</v>
          </cell>
          <cell r="B141" t="str">
            <v>AR-0000-G-7032</v>
          </cell>
          <cell r="C141" t="str">
            <v>AT-D00-000-033</v>
          </cell>
          <cell r="D141" t="str">
            <v>E.40.00.000.021</v>
          </cell>
          <cell r="E141" t="str">
            <v>Ata de Reunião</v>
          </cell>
          <cell r="F141">
            <v>0</v>
          </cell>
          <cell r="H141" t="str">
            <v>A4</v>
          </cell>
          <cell r="I141">
            <v>0.2</v>
          </cell>
          <cell r="J141">
            <v>39535</v>
          </cell>
          <cell r="K141">
            <v>39535</v>
          </cell>
          <cell r="P141" t="str">
            <v/>
          </cell>
          <cell r="S141" t="str">
            <v/>
          </cell>
        </row>
        <row r="142">
          <cell r="A142">
            <v>125</v>
          </cell>
          <cell r="B142" t="str">
            <v>AR-0000-G-7033</v>
          </cell>
          <cell r="C142" t="str">
            <v>AT-D00-000-034</v>
          </cell>
          <cell r="D142" t="str">
            <v>E.40.00.000.021</v>
          </cell>
          <cell r="E142" t="str">
            <v>Ata de Reunião</v>
          </cell>
          <cell r="F142">
            <v>0</v>
          </cell>
          <cell r="H142" t="str">
            <v>A4</v>
          </cell>
          <cell r="I142">
            <v>0.2</v>
          </cell>
          <cell r="J142">
            <v>39542</v>
          </cell>
          <cell r="K142">
            <v>39542</v>
          </cell>
          <cell r="P142" t="str">
            <v/>
          </cell>
          <cell r="S142" t="str">
            <v/>
          </cell>
        </row>
        <row r="143">
          <cell r="A143">
            <v>126</v>
          </cell>
          <cell r="B143" t="str">
            <v>AR-0000-G-7034</v>
          </cell>
          <cell r="C143" t="str">
            <v>AT-D00-000-035</v>
          </cell>
          <cell r="D143" t="str">
            <v>E.40.00.000.021</v>
          </cell>
          <cell r="E143" t="str">
            <v>Ata de Reunião</v>
          </cell>
          <cell r="F143">
            <v>0</v>
          </cell>
          <cell r="H143" t="str">
            <v>A4</v>
          </cell>
          <cell r="I143">
            <v>0.2</v>
          </cell>
          <cell r="J143">
            <v>39549</v>
          </cell>
          <cell r="K143">
            <v>39549</v>
          </cell>
          <cell r="P143" t="str">
            <v/>
          </cell>
          <cell r="S143" t="str">
            <v/>
          </cell>
        </row>
        <row r="144">
          <cell r="A144">
            <v>127</v>
          </cell>
          <cell r="B144" t="str">
            <v>AR-0000-G-7035</v>
          </cell>
          <cell r="C144" t="str">
            <v>AT-D00-000-036</v>
          </cell>
          <cell r="D144" t="str">
            <v>E.40.00.000.021</v>
          </cell>
          <cell r="E144" t="str">
            <v>Ata de Reunião</v>
          </cell>
          <cell r="F144">
            <v>0</v>
          </cell>
          <cell r="H144" t="str">
            <v>A4</v>
          </cell>
          <cell r="I144">
            <v>0.2</v>
          </cell>
          <cell r="J144">
            <v>39556</v>
          </cell>
          <cell r="K144">
            <v>39556</v>
          </cell>
          <cell r="P144" t="str">
            <v/>
          </cell>
          <cell r="S144" t="str">
            <v/>
          </cell>
        </row>
        <row r="145">
          <cell r="A145">
            <v>128</v>
          </cell>
          <cell r="B145" t="str">
            <v>AR-0000-G-7036</v>
          </cell>
          <cell r="C145" t="str">
            <v>AT-D00-000-037</v>
          </cell>
          <cell r="D145" t="str">
            <v>E.40.00.000.021</v>
          </cell>
          <cell r="E145" t="str">
            <v>Ata de Reunião</v>
          </cell>
          <cell r="F145">
            <v>0</v>
          </cell>
          <cell r="H145" t="str">
            <v>A4</v>
          </cell>
          <cell r="I145">
            <v>0.2</v>
          </cell>
          <cell r="J145">
            <v>39563</v>
          </cell>
          <cell r="K145">
            <v>39563</v>
          </cell>
          <cell r="P145" t="str">
            <v/>
          </cell>
          <cell r="S145" t="str">
            <v/>
          </cell>
        </row>
        <row r="146">
          <cell r="A146">
            <v>129</v>
          </cell>
          <cell r="B146" t="str">
            <v>AR-0000-G-7037</v>
          </cell>
          <cell r="C146" t="str">
            <v>AT-D00-000-038</v>
          </cell>
          <cell r="D146" t="str">
            <v>E.40.00.000.021</v>
          </cell>
          <cell r="E146" t="str">
            <v>Ata de Reunião</v>
          </cell>
          <cell r="F146">
            <v>0</v>
          </cell>
          <cell r="H146" t="str">
            <v>A4</v>
          </cell>
          <cell r="I146">
            <v>0.2</v>
          </cell>
          <cell r="J146">
            <v>39570</v>
          </cell>
          <cell r="K146">
            <v>39570</v>
          </cell>
          <cell r="P146" t="str">
            <v/>
          </cell>
          <cell r="S146" t="str">
            <v/>
          </cell>
        </row>
        <row r="147">
          <cell r="A147">
            <v>130</v>
          </cell>
          <cell r="B147" t="str">
            <v>AR-0000-G-7038</v>
          </cell>
          <cell r="C147" t="str">
            <v>AT-D00-000-039</v>
          </cell>
          <cell r="D147" t="str">
            <v>E.40.00.000.021</v>
          </cell>
          <cell r="E147" t="str">
            <v>Ata de Reunião</v>
          </cell>
          <cell r="F147">
            <v>0</v>
          </cell>
          <cell r="H147" t="str">
            <v>A4</v>
          </cell>
          <cell r="I147">
            <v>0.2</v>
          </cell>
          <cell r="J147">
            <v>39577</v>
          </cell>
          <cell r="K147">
            <v>39577</v>
          </cell>
          <cell r="P147" t="str">
            <v/>
          </cell>
          <cell r="S147" t="str">
            <v/>
          </cell>
        </row>
        <row r="148">
          <cell r="A148">
            <v>131</v>
          </cell>
          <cell r="B148" t="str">
            <v>AR-0000-G-7039</v>
          </cell>
          <cell r="C148" t="str">
            <v>AT-D00-000-040</v>
          </cell>
          <cell r="D148" t="str">
            <v>E.40.00.000.021</v>
          </cell>
          <cell r="E148" t="str">
            <v>Ata de Reunião</v>
          </cell>
          <cell r="F148">
            <v>0</v>
          </cell>
          <cell r="H148" t="str">
            <v>A4</v>
          </cell>
          <cell r="I148">
            <v>0.2</v>
          </cell>
          <cell r="J148">
            <v>39584</v>
          </cell>
          <cell r="K148">
            <v>39584</v>
          </cell>
          <cell r="P148" t="str">
            <v/>
          </cell>
          <cell r="S148" t="str">
            <v/>
          </cell>
        </row>
        <row r="149">
          <cell r="B149" t="str">
            <v>ÁREA 10</v>
          </cell>
          <cell r="E149" t="str">
            <v xml:space="preserve">MINA </v>
          </cell>
          <cell r="F149">
            <v>0</v>
          </cell>
          <cell r="P149" t="str">
            <v/>
          </cell>
          <cell r="S149" t="str">
            <v/>
          </cell>
        </row>
        <row r="150">
          <cell r="B150">
            <v>1000</v>
          </cell>
          <cell r="E150" t="str">
            <v>GERAL</v>
          </cell>
          <cell r="F150">
            <v>0</v>
          </cell>
          <cell r="P150" t="str">
            <v/>
          </cell>
          <cell r="S150" t="str">
            <v/>
          </cell>
        </row>
        <row r="151">
          <cell r="E151" t="str">
            <v>ARQUITETURA</v>
          </cell>
          <cell r="F151">
            <v>0</v>
          </cell>
          <cell r="P151" t="str">
            <v/>
          </cell>
          <cell r="S151" t="str">
            <v/>
          </cell>
        </row>
        <row r="152">
          <cell r="E152" t="str">
            <v>ÁREA DE APOIO A MINA - ARRANJOS E URBANIZAÇÃO</v>
          </cell>
          <cell r="F152">
            <v>0</v>
          </cell>
          <cell r="P152" t="str">
            <v/>
          </cell>
          <cell r="S152" t="str">
            <v/>
          </cell>
        </row>
        <row r="153">
          <cell r="A153">
            <v>1132</v>
          </cell>
          <cell r="B153" t="str">
            <v>1000-A-7000</v>
          </cell>
          <cell r="C153" t="str">
            <v>DE-E06-B15-001</v>
          </cell>
          <cell r="D153" t="str">
            <v>E.40.AR.010.001</v>
          </cell>
          <cell r="E153" t="str">
            <v xml:space="preserve">Área de Apoio à Mina - Arranjo Geral e Urbanização </v>
          </cell>
          <cell r="F153">
            <v>0</v>
          </cell>
          <cell r="H153" t="str">
            <v>A1</v>
          </cell>
          <cell r="I153">
            <v>1</v>
          </cell>
          <cell r="J153">
            <v>39456</v>
          </cell>
          <cell r="K153">
            <v>39470</v>
          </cell>
          <cell r="P153" t="str">
            <v/>
          </cell>
          <cell r="S153" t="str">
            <v/>
          </cell>
        </row>
        <row r="154">
          <cell r="A154">
            <v>1133</v>
          </cell>
          <cell r="B154" t="str">
            <v>1000-A-7002</v>
          </cell>
          <cell r="C154" t="str">
            <v>DE-E06-B15-003</v>
          </cell>
          <cell r="D154" t="str">
            <v>E.40.AR.010.001</v>
          </cell>
          <cell r="E154" t="str">
            <v xml:space="preserve">Área de Apoio à Mina - Cercas e Portões </v>
          </cell>
          <cell r="F154">
            <v>0</v>
          </cell>
          <cell r="H154" t="str">
            <v>A1</v>
          </cell>
          <cell r="I154">
            <v>1</v>
          </cell>
          <cell r="J154">
            <v>39456</v>
          </cell>
          <cell r="K154">
            <v>39470</v>
          </cell>
          <cell r="P154" t="str">
            <v/>
          </cell>
          <cell r="S154" t="str">
            <v/>
          </cell>
        </row>
        <row r="155">
          <cell r="A155">
            <v>1134</v>
          </cell>
          <cell r="B155" t="str">
            <v>1000-A-7009</v>
          </cell>
          <cell r="C155" t="str">
            <v>DE-E06-B15-009</v>
          </cell>
          <cell r="D155" t="str">
            <v>E.40.AR.010.001</v>
          </cell>
          <cell r="E155" t="str">
            <v>Área de Apoio à Mina - Paisagismo - Planta</v>
          </cell>
          <cell r="F155">
            <v>0</v>
          </cell>
          <cell r="H155" t="str">
            <v>A1</v>
          </cell>
          <cell r="I155">
            <v>1</v>
          </cell>
          <cell r="J155">
            <v>39456</v>
          </cell>
          <cell r="K155">
            <v>39470</v>
          </cell>
          <cell r="P155" t="str">
            <v/>
          </cell>
          <cell r="S155" t="str">
            <v/>
          </cell>
        </row>
        <row r="156">
          <cell r="A156">
            <v>1135</v>
          </cell>
          <cell r="B156" t="str">
            <v>1000-A-7005</v>
          </cell>
          <cell r="C156" t="str">
            <v>DE-E06-B15-006</v>
          </cell>
          <cell r="D156" t="str">
            <v>E.40.AR.010.001</v>
          </cell>
          <cell r="E156" t="str">
            <v>Área de Apoio à Mina - Especificação de Serviços de Urbanização</v>
          </cell>
          <cell r="F156">
            <v>0</v>
          </cell>
          <cell r="H156" t="str">
            <v>A4</v>
          </cell>
          <cell r="I156">
            <v>1</v>
          </cell>
          <cell r="J156">
            <v>39456</v>
          </cell>
          <cell r="K156">
            <v>39470</v>
          </cell>
          <cell r="P156" t="str">
            <v/>
          </cell>
          <cell r="S156" t="str">
            <v/>
          </cell>
        </row>
        <row r="157">
          <cell r="E157" t="str">
            <v>FÁBRICA DE EXPLOSIVOS - ARRANJOS E URBANIZAÇÃO</v>
          </cell>
          <cell r="F157">
            <v>0</v>
          </cell>
          <cell r="P157" t="str">
            <v/>
          </cell>
          <cell r="S157" t="str">
            <v/>
          </cell>
        </row>
        <row r="158">
          <cell r="A158">
            <v>1136</v>
          </cell>
          <cell r="B158" t="str">
            <v>1000-A-7001</v>
          </cell>
          <cell r="C158" t="str">
            <v>DE-E06-B15-002</v>
          </cell>
          <cell r="D158" t="str">
            <v>E.40.AR.010.004</v>
          </cell>
          <cell r="E158" t="str">
            <v>Fábrica de Explosivos - Arranjo Geral e Urbanização</v>
          </cell>
          <cell r="F158">
            <v>0</v>
          </cell>
          <cell r="H158" t="str">
            <v>A1</v>
          </cell>
          <cell r="I158">
            <v>1</v>
          </cell>
          <cell r="J158">
            <v>39463</v>
          </cell>
          <cell r="K158">
            <v>39477</v>
          </cell>
          <cell r="P158" t="str">
            <v/>
          </cell>
          <cell r="S158" t="str">
            <v/>
          </cell>
        </row>
        <row r="159">
          <cell r="A159">
            <v>1137</v>
          </cell>
          <cell r="B159" t="str">
            <v>1000-A-7003</v>
          </cell>
          <cell r="C159" t="str">
            <v>DE-E06-B15-004</v>
          </cell>
          <cell r="D159" t="str">
            <v>E.40.AR.010.004</v>
          </cell>
          <cell r="E159" t="str">
            <v xml:space="preserve">Fábrica de Explosivos - Cercas e Portões </v>
          </cell>
          <cell r="F159">
            <v>0</v>
          </cell>
          <cell r="H159" t="str">
            <v>A1</v>
          </cell>
          <cell r="I159">
            <v>1</v>
          </cell>
          <cell r="J159">
            <v>39463</v>
          </cell>
          <cell r="K159">
            <v>39477</v>
          </cell>
          <cell r="P159" t="str">
            <v/>
          </cell>
          <cell r="S159" t="str">
            <v/>
          </cell>
        </row>
        <row r="160">
          <cell r="A160">
            <v>1138</v>
          </cell>
          <cell r="B160" t="str">
            <v>1000-A-7004</v>
          </cell>
          <cell r="C160" t="str">
            <v>DE-E06-B15-005</v>
          </cell>
          <cell r="D160" t="str">
            <v>E.40.AR.010.004</v>
          </cell>
          <cell r="E160" t="str">
            <v>Fábrica de Explosivos - Cercas e Portões - Detalhes</v>
          </cell>
          <cell r="F160">
            <v>0</v>
          </cell>
          <cell r="H160" t="str">
            <v>A1</v>
          </cell>
          <cell r="I160">
            <v>1</v>
          </cell>
          <cell r="J160">
            <v>39463</v>
          </cell>
          <cell r="K160">
            <v>39477</v>
          </cell>
          <cell r="P160" t="str">
            <v/>
          </cell>
          <cell r="S160" t="str">
            <v/>
          </cell>
        </row>
        <row r="161">
          <cell r="A161">
            <v>1139</v>
          </cell>
          <cell r="B161" t="str">
            <v>1000-A-7006</v>
          </cell>
          <cell r="C161" t="str">
            <v>DE-E06-B15-007</v>
          </cell>
          <cell r="D161" t="str">
            <v>E.40.AR.010.004</v>
          </cell>
          <cell r="E161" t="str">
            <v>Fábrica de Explosivos - Especificação de Serviços de Urbanização</v>
          </cell>
          <cell r="F161">
            <v>0</v>
          </cell>
          <cell r="H161" t="str">
            <v>A4</v>
          </cell>
          <cell r="I161">
            <v>1</v>
          </cell>
          <cell r="J161">
            <v>39463</v>
          </cell>
          <cell r="K161">
            <v>39477</v>
          </cell>
          <cell r="P161" t="str">
            <v/>
          </cell>
          <cell r="S161" t="str">
            <v/>
          </cell>
        </row>
        <row r="162">
          <cell r="A162">
            <v>1140</v>
          </cell>
          <cell r="B162" t="str">
            <v>1000-A-7010</v>
          </cell>
          <cell r="C162" t="str">
            <v>DE-E06-B15-010</v>
          </cell>
          <cell r="D162" t="str">
            <v>E.40.AR.010.004</v>
          </cell>
          <cell r="E162" t="str">
            <v>Fábrica de Explosivos - Paisagismo - Planta</v>
          </cell>
          <cell r="F162">
            <v>0</v>
          </cell>
          <cell r="H162" t="str">
            <v>A1</v>
          </cell>
          <cell r="I162">
            <v>1</v>
          </cell>
          <cell r="J162">
            <v>39463</v>
          </cell>
          <cell r="K162">
            <v>39477</v>
          </cell>
          <cell r="P162" t="str">
            <v/>
          </cell>
          <cell r="S162" t="str">
            <v/>
          </cell>
        </row>
        <row r="163">
          <cell r="B163">
            <v>1000</v>
          </cell>
          <cell r="E163" t="str">
            <v>CONCRETO</v>
          </cell>
          <cell r="F163">
            <v>0</v>
          </cell>
          <cell r="P163" t="str">
            <v/>
          </cell>
          <cell r="S163" t="str">
            <v/>
          </cell>
        </row>
        <row r="164">
          <cell r="A164">
            <v>141</v>
          </cell>
          <cell r="B164" t="str">
            <v>LV-1000-C-7000</v>
          </cell>
          <cell r="C164" t="str">
            <v>LV-E06-B03-001</v>
          </cell>
          <cell r="D164" t="str">
            <v>E.40.CN.010.125</v>
          </cell>
          <cell r="E164" t="str">
            <v>Lista de Verificação de Desenhos de Fornecedores - Escritório da Mina</v>
          </cell>
          <cell r="F164">
            <v>0</v>
          </cell>
          <cell r="H164" t="str">
            <v>A4</v>
          </cell>
          <cell r="I164">
            <v>5</v>
          </cell>
          <cell r="J164">
            <v>39461</v>
          </cell>
          <cell r="K164">
            <v>39467</v>
          </cell>
          <cell r="P164" t="str">
            <v/>
          </cell>
          <cell r="S164" t="str">
            <v/>
          </cell>
        </row>
        <row r="165">
          <cell r="E165" t="str">
            <v>METÁLICA</v>
          </cell>
          <cell r="F165">
            <v>0</v>
          </cell>
          <cell r="P165" t="str">
            <v/>
          </cell>
          <cell r="S165" t="str">
            <v/>
          </cell>
        </row>
        <row r="166">
          <cell r="A166">
            <v>142</v>
          </cell>
          <cell r="B166" t="str">
            <v>LV-1000-S-7000</v>
          </cell>
          <cell r="C166" t="str">
            <v>LV-E06-B04-001</v>
          </cell>
          <cell r="D166" t="str">
            <v>E.40.EM.010.125</v>
          </cell>
          <cell r="E166" t="str">
            <v>Lista de Verificação de Desenhos de Fornecedores</v>
          </cell>
          <cell r="F166">
            <v>0</v>
          </cell>
          <cell r="H166" t="str">
            <v>A4</v>
          </cell>
          <cell r="I166">
            <v>4</v>
          </cell>
          <cell r="J166">
            <v>39461</v>
          </cell>
          <cell r="K166">
            <v>39467</v>
          </cell>
          <cell r="P166" t="str">
            <v/>
          </cell>
          <cell r="S166" t="str">
            <v/>
          </cell>
        </row>
        <row r="167">
          <cell r="B167">
            <v>1000</v>
          </cell>
          <cell r="E167" t="str">
            <v>PASSARELAS (Escritório da Mina)</v>
          </cell>
          <cell r="F167">
            <v>0</v>
          </cell>
          <cell r="P167" t="str">
            <v/>
          </cell>
          <cell r="S167" t="str">
            <v/>
          </cell>
        </row>
        <row r="168">
          <cell r="E168" t="str">
            <v>ARQUITETURA</v>
          </cell>
          <cell r="F168">
            <v>0</v>
          </cell>
          <cell r="P168" t="str">
            <v/>
          </cell>
          <cell r="S168" t="str">
            <v/>
          </cell>
        </row>
        <row r="169">
          <cell r="A169">
            <v>143</v>
          </cell>
          <cell r="B169" t="str">
            <v>1000-A-7008</v>
          </cell>
          <cell r="C169" t="str">
            <v>DE-E06-B15-008</v>
          </cell>
          <cell r="D169" t="str">
            <v>E.40.AR.010.005</v>
          </cell>
          <cell r="E169" t="str">
            <v>Área de Apoio à Mina - Passarelas Cobertas - Planta e Detalhes</v>
          </cell>
          <cell r="F169">
            <v>0</v>
          </cell>
          <cell r="H169" t="str">
            <v>A1</v>
          </cell>
          <cell r="I169">
            <v>1</v>
          </cell>
          <cell r="J169">
            <v>39463</v>
          </cell>
          <cell r="K169">
            <v>39472</v>
          </cell>
          <cell r="P169" t="str">
            <v/>
          </cell>
          <cell r="S169" t="str">
            <v/>
          </cell>
        </row>
        <row r="170">
          <cell r="E170" t="str">
            <v>ELÉTRICA</v>
          </cell>
          <cell r="F170">
            <v>0</v>
          </cell>
          <cell r="P170" t="str">
            <v/>
          </cell>
          <cell r="S170" t="str">
            <v/>
          </cell>
        </row>
        <row r="171">
          <cell r="A171">
            <v>144</v>
          </cell>
          <cell r="B171" t="str">
            <v>1000-E-7000</v>
          </cell>
          <cell r="C171" t="str">
            <v>DE-E06-E06-001</v>
          </cell>
          <cell r="D171" t="str">
            <v>E.40.EL.000.010</v>
          </cell>
          <cell r="E171" t="str">
            <v>Planta de Iluminação e Tomadas de Corrente</v>
          </cell>
          <cell r="F171">
            <v>0</v>
          </cell>
          <cell r="H171" t="str">
            <v>A1</v>
          </cell>
          <cell r="I171">
            <v>1</v>
          </cell>
          <cell r="J171">
            <v>39483</v>
          </cell>
          <cell r="K171">
            <v>39489</v>
          </cell>
          <cell r="P171" t="str">
            <v/>
          </cell>
          <cell r="S171" t="str">
            <v/>
          </cell>
        </row>
        <row r="172">
          <cell r="A172">
            <v>145</v>
          </cell>
          <cell r="B172" t="str">
            <v>1000-E-7001</v>
          </cell>
          <cell r="C172" t="str">
            <v>DE-E06-E06-002</v>
          </cell>
          <cell r="D172" t="str">
            <v>E.40.EL.000.010</v>
          </cell>
          <cell r="E172" t="str">
            <v>Planta de SPDA</v>
          </cell>
          <cell r="F172">
            <v>0</v>
          </cell>
          <cell r="H172" t="str">
            <v>A1</v>
          </cell>
          <cell r="I172">
            <v>1</v>
          </cell>
          <cell r="J172">
            <v>39483</v>
          </cell>
          <cell r="K172">
            <v>39489</v>
          </cell>
          <cell r="P172" t="str">
            <v/>
          </cell>
          <cell r="S172" t="str">
            <v/>
          </cell>
        </row>
        <row r="173">
          <cell r="A173">
            <v>146</v>
          </cell>
          <cell r="B173" t="str">
            <v>1000-E-7002</v>
          </cell>
          <cell r="C173" t="str">
            <v>DE-E06-E06-003</v>
          </cell>
          <cell r="D173" t="str">
            <v>E.40.EL.000.010</v>
          </cell>
          <cell r="E173" t="str">
            <v>Diagrama Unifilar e Quadro de Cargas Elétricas</v>
          </cell>
          <cell r="F173">
            <v>0</v>
          </cell>
          <cell r="H173" t="str">
            <v>A1</v>
          </cell>
          <cell r="I173">
            <v>1.25</v>
          </cell>
          <cell r="J173">
            <v>39483</v>
          </cell>
          <cell r="K173">
            <v>39489</v>
          </cell>
          <cell r="P173" t="str">
            <v/>
          </cell>
          <cell r="S173" t="str">
            <v/>
          </cell>
        </row>
        <row r="174">
          <cell r="A174">
            <v>147</v>
          </cell>
          <cell r="B174" t="str">
            <v>MC-1000-E-7000</v>
          </cell>
          <cell r="C174" t="str">
            <v>MC-E06-E06-001</v>
          </cell>
          <cell r="D174" t="str">
            <v>E.40.EL.000.010</v>
          </cell>
          <cell r="E174" t="str">
            <v>Memória de Cálculo de Iluminação</v>
          </cell>
          <cell r="F174">
            <v>0</v>
          </cell>
          <cell r="H174" t="str">
            <v>A4</v>
          </cell>
          <cell r="I174">
            <v>3</v>
          </cell>
          <cell r="J174">
            <v>39483</v>
          </cell>
          <cell r="K174">
            <v>39489</v>
          </cell>
          <cell r="P174" t="str">
            <v/>
          </cell>
          <cell r="S174" t="str">
            <v/>
          </cell>
        </row>
        <row r="175">
          <cell r="A175">
            <v>148</v>
          </cell>
          <cell r="B175" t="str">
            <v>MC-1000-E-7001</v>
          </cell>
          <cell r="C175" t="str">
            <v>MC-E06-E06-002</v>
          </cell>
          <cell r="D175" t="str">
            <v>E.40.EL.000.010</v>
          </cell>
          <cell r="E175" t="str">
            <v>Memória de Cálculo de SPDA</v>
          </cell>
          <cell r="F175">
            <v>0</v>
          </cell>
          <cell r="H175" t="str">
            <v>A4</v>
          </cell>
          <cell r="I175">
            <v>3</v>
          </cell>
          <cell r="J175">
            <v>39483</v>
          </cell>
          <cell r="K175">
            <v>39489</v>
          </cell>
          <cell r="P175" t="str">
            <v/>
          </cell>
          <cell r="S175" t="str">
            <v/>
          </cell>
        </row>
        <row r="176">
          <cell r="A176">
            <v>149</v>
          </cell>
          <cell r="B176" t="str">
            <v>LM-1000-E-7000</v>
          </cell>
          <cell r="C176" t="str">
            <v>LM-E06-E06-001</v>
          </cell>
          <cell r="D176" t="str">
            <v>E.40.EL.000.010</v>
          </cell>
          <cell r="E176" t="str">
            <v>Lista de Materiais</v>
          </cell>
          <cell r="F176">
            <v>0</v>
          </cell>
          <cell r="H176" t="str">
            <v>A4</v>
          </cell>
          <cell r="I176">
            <v>0.875</v>
          </cell>
          <cell r="J176">
            <v>39483</v>
          </cell>
          <cell r="K176">
            <v>39489</v>
          </cell>
          <cell r="P176" t="str">
            <v/>
          </cell>
          <cell r="S176" t="str">
            <v/>
          </cell>
        </row>
        <row r="177">
          <cell r="A177">
            <v>150</v>
          </cell>
          <cell r="B177" t="str">
            <v>FD-1000-E-7000</v>
          </cell>
          <cell r="C177" t="str">
            <v>FD-E06-E06-001</v>
          </cell>
          <cell r="D177" t="str">
            <v>E.40.EL.000.010</v>
          </cell>
          <cell r="E177" t="str">
            <v>Folha de Dados (Quadro de Distribuição)</v>
          </cell>
          <cell r="F177">
            <v>0</v>
          </cell>
          <cell r="H177" t="str">
            <v>A4</v>
          </cell>
          <cell r="I177">
            <v>0.125</v>
          </cell>
          <cell r="J177">
            <v>39483</v>
          </cell>
          <cell r="K177">
            <v>39489</v>
          </cell>
          <cell r="P177" t="str">
            <v/>
          </cell>
          <cell r="S177" t="str">
            <v/>
          </cell>
        </row>
        <row r="178">
          <cell r="A178">
            <v>151</v>
          </cell>
          <cell r="B178" t="str">
            <v>MD-1000-E-7000</v>
          </cell>
          <cell r="C178" t="str">
            <v>MD-E06-E06-001</v>
          </cell>
          <cell r="D178" t="str">
            <v>E.40.EL.000.010</v>
          </cell>
          <cell r="E178" t="str">
            <v>Memorial Descritivo</v>
          </cell>
          <cell r="F178">
            <v>0</v>
          </cell>
          <cell r="H178" t="str">
            <v>A4</v>
          </cell>
          <cell r="I178">
            <v>1</v>
          </cell>
          <cell r="J178">
            <v>39483</v>
          </cell>
          <cell r="K178">
            <v>39489</v>
          </cell>
          <cell r="P178" t="str">
            <v/>
          </cell>
          <cell r="S178" t="str">
            <v/>
          </cell>
        </row>
        <row r="179">
          <cell r="E179" t="str">
            <v>HIDROSSANITÁRIAS - PASSARELAS</v>
          </cell>
          <cell r="F179">
            <v>0</v>
          </cell>
          <cell r="P179" t="str">
            <v/>
          </cell>
          <cell r="S179" t="str">
            <v/>
          </cell>
        </row>
        <row r="180">
          <cell r="A180">
            <v>152</v>
          </cell>
          <cell r="B180" t="str">
            <v>1000-K-7000</v>
          </cell>
          <cell r="C180" t="str">
            <v>DE-E06-B49-001</v>
          </cell>
          <cell r="D180" t="str">
            <v>E.40.IE.010.005</v>
          </cell>
          <cell r="E180" t="str">
            <v>Planta de Águas Pluviais - Cobertura</v>
          </cell>
          <cell r="F180">
            <v>0</v>
          </cell>
          <cell r="H180" t="str">
            <v>A1</v>
          </cell>
          <cell r="I180">
            <v>1</v>
          </cell>
          <cell r="J180">
            <v>39483</v>
          </cell>
          <cell r="K180">
            <v>39489</v>
          </cell>
          <cell r="P180" t="str">
            <v/>
          </cell>
          <cell r="S180" t="str">
            <v/>
          </cell>
        </row>
        <row r="181">
          <cell r="A181">
            <v>153</v>
          </cell>
          <cell r="B181" t="str">
            <v>LM-1000-K-7000</v>
          </cell>
          <cell r="C181" t="str">
            <v>LM-E06-B49-001</v>
          </cell>
          <cell r="D181" t="str">
            <v>E.40.IE.010.005</v>
          </cell>
          <cell r="E181" t="str">
            <v>Lista de Material</v>
          </cell>
          <cell r="F181">
            <v>0</v>
          </cell>
          <cell r="H181" t="str">
            <v>A4</v>
          </cell>
          <cell r="I181">
            <v>0.375</v>
          </cell>
          <cell r="J181">
            <v>39483</v>
          </cell>
          <cell r="K181">
            <v>39489</v>
          </cell>
          <cell r="P181" t="str">
            <v/>
          </cell>
          <cell r="S181" t="str">
            <v/>
          </cell>
        </row>
        <row r="182">
          <cell r="E182" t="str">
            <v>ORÇAMENTAÇÃO</v>
          </cell>
          <cell r="F182">
            <v>0</v>
          </cell>
          <cell r="P182" t="str">
            <v/>
          </cell>
          <cell r="S182" t="str">
            <v/>
          </cell>
        </row>
        <row r="183">
          <cell r="A183">
            <v>154</v>
          </cell>
          <cell r="B183" t="str">
            <v>RT-1000-H-7000</v>
          </cell>
          <cell r="C183" t="str">
            <v>RT-E06-B00-001</v>
          </cell>
          <cell r="D183" t="str">
            <v>E.40.00.000.006</v>
          </cell>
          <cell r="E183" t="str">
            <v>Pacote para Orçamentação</v>
          </cell>
          <cell r="F183">
            <v>0</v>
          </cell>
          <cell r="H183" t="str">
            <v>A4</v>
          </cell>
          <cell r="I183">
            <v>0.75</v>
          </cell>
          <cell r="J183">
            <v>39473</v>
          </cell>
          <cell r="K183">
            <v>39532</v>
          </cell>
          <cell r="P183" t="str">
            <v/>
          </cell>
          <cell r="S183" t="str">
            <v/>
          </cell>
        </row>
        <row r="184">
          <cell r="E184" t="str">
            <v>ANÁLISE DE PROPOSTA</v>
          </cell>
          <cell r="F184">
            <v>0</v>
          </cell>
          <cell r="P184" t="str">
            <v/>
          </cell>
          <cell r="S184" t="str">
            <v/>
          </cell>
        </row>
        <row r="185">
          <cell r="A185">
            <v>155</v>
          </cell>
          <cell r="B185" t="str">
            <v>PT-1000-H-7000</v>
          </cell>
          <cell r="C185" t="str">
            <v>PT-E06-B00-001</v>
          </cell>
          <cell r="D185" t="str">
            <v>E.40.00.000.006</v>
          </cell>
          <cell r="E185" t="str">
            <v>Análise de proposta</v>
          </cell>
          <cell r="F185">
            <v>0</v>
          </cell>
          <cell r="H185" t="str">
            <v>A4</v>
          </cell>
          <cell r="I185">
            <v>0.25</v>
          </cell>
          <cell r="J185">
            <v>39473</v>
          </cell>
          <cell r="K185">
            <v>39532</v>
          </cell>
          <cell r="P185" t="str">
            <v/>
          </cell>
          <cell r="S185" t="str">
            <v/>
          </cell>
        </row>
        <row r="186">
          <cell r="B186">
            <v>1012</v>
          </cell>
          <cell r="E186" t="str">
            <v>DEPÓSITO DE EXPLOSIVOS</v>
          </cell>
          <cell r="F186">
            <v>0</v>
          </cell>
          <cell r="P186" t="str">
            <v/>
          </cell>
          <cell r="S186" t="str">
            <v/>
          </cell>
        </row>
        <row r="187">
          <cell r="E187" t="str">
            <v>ARQUITETURA</v>
          </cell>
          <cell r="F187">
            <v>0</v>
          </cell>
          <cell r="P187" t="str">
            <v/>
          </cell>
          <cell r="S187" t="str">
            <v/>
          </cell>
        </row>
        <row r="188">
          <cell r="A188">
            <v>156</v>
          </cell>
          <cell r="B188" t="str">
            <v>1012-A-7000</v>
          </cell>
          <cell r="C188" t="str">
            <v>DE-E06-B15-011</v>
          </cell>
          <cell r="D188" t="str">
            <v>E.40.AR.010.015</v>
          </cell>
          <cell r="E188" t="str">
            <v>Planta Baixa e Cobertura</v>
          </cell>
          <cell r="F188">
            <v>0.5</v>
          </cell>
          <cell r="H188" t="str">
            <v>A1</v>
          </cell>
          <cell r="I188">
            <v>1</v>
          </cell>
          <cell r="J188">
            <v>39345</v>
          </cell>
          <cell r="K188">
            <v>39351</v>
          </cell>
          <cell r="P188">
            <v>0</v>
          </cell>
          <cell r="S188">
            <v>0</v>
          </cell>
        </row>
        <row r="189">
          <cell r="A189">
            <v>157</v>
          </cell>
          <cell r="B189" t="str">
            <v>1012-A-7001</v>
          </cell>
          <cell r="C189" t="str">
            <v>DE-E06-B15-012</v>
          </cell>
          <cell r="D189" t="str">
            <v>E.40.AR.010.015</v>
          </cell>
          <cell r="E189" t="str">
            <v>Cortes e Fachadas</v>
          </cell>
          <cell r="F189">
            <v>0.1</v>
          </cell>
          <cell r="H189" t="str">
            <v>A1</v>
          </cell>
          <cell r="I189">
            <v>1</v>
          </cell>
          <cell r="J189">
            <v>39345</v>
          </cell>
          <cell r="K189">
            <v>39351</v>
          </cell>
          <cell r="P189">
            <v>0</v>
          </cell>
          <cell r="S189">
            <v>0</v>
          </cell>
        </row>
        <row r="190">
          <cell r="E190" t="str">
            <v>CONCRETO</v>
          </cell>
          <cell r="F190">
            <v>0</v>
          </cell>
          <cell r="P190" t="str">
            <v/>
          </cell>
          <cell r="S190" t="str">
            <v/>
          </cell>
        </row>
        <row r="191">
          <cell r="A191">
            <v>158</v>
          </cell>
          <cell r="B191" t="str">
            <v>LV-1012-C-7000</v>
          </cell>
          <cell r="C191" t="str">
            <v>LV-E06-B03-002</v>
          </cell>
          <cell r="D191" t="str">
            <v>E.40.CN.010.015</v>
          </cell>
          <cell r="E191" t="str">
            <v>Lista de Verificação de Desenhos de Fornecedores</v>
          </cell>
          <cell r="F191">
            <v>0</v>
          </cell>
          <cell r="H191" t="str">
            <v>A4</v>
          </cell>
          <cell r="I191">
            <v>4</v>
          </cell>
          <cell r="J191">
            <v>39382</v>
          </cell>
          <cell r="K191">
            <v>39388</v>
          </cell>
          <cell r="P191" t="str">
            <v/>
          </cell>
          <cell r="S191" t="str">
            <v/>
          </cell>
        </row>
        <row r="192">
          <cell r="E192" t="str">
            <v>METÁLICA</v>
          </cell>
          <cell r="F192">
            <v>0</v>
          </cell>
          <cell r="P192" t="str">
            <v/>
          </cell>
          <cell r="S192" t="str">
            <v/>
          </cell>
        </row>
        <row r="193">
          <cell r="A193">
            <v>159</v>
          </cell>
          <cell r="B193" t="str">
            <v>LV-1012-S-7000</v>
          </cell>
          <cell r="C193" t="str">
            <v>LV-E06-B04-002</v>
          </cell>
          <cell r="D193" t="str">
            <v>E.40.EM.010.015</v>
          </cell>
          <cell r="E193" t="str">
            <v>Lista de Verificação de Desenhos de Fornecedores</v>
          </cell>
          <cell r="F193">
            <v>0</v>
          </cell>
          <cell r="H193" t="str">
            <v>A4</v>
          </cell>
          <cell r="I193">
            <v>4</v>
          </cell>
          <cell r="J193">
            <v>39382</v>
          </cell>
          <cell r="K193">
            <v>39388</v>
          </cell>
          <cell r="P193" t="str">
            <v/>
          </cell>
          <cell r="S193" t="str">
            <v/>
          </cell>
        </row>
        <row r="194">
          <cell r="E194" t="str">
            <v>ELÉTRICA</v>
          </cell>
          <cell r="F194">
            <v>0</v>
          </cell>
          <cell r="P194" t="str">
            <v/>
          </cell>
          <cell r="S194" t="str">
            <v/>
          </cell>
        </row>
        <row r="195">
          <cell r="A195">
            <v>160</v>
          </cell>
          <cell r="B195" t="str">
            <v>1012-E-7000</v>
          </cell>
          <cell r="C195" t="str">
            <v>DE-E06-E06-004</v>
          </cell>
          <cell r="D195" t="str">
            <v>E.40.EL.000.015</v>
          </cell>
          <cell r="E195" t="str">
            <v>Planta de SPDA</v>
          </cell>
          <cell r="F195">
            <v>0</v>
          </cell>
          <cell r="H195" t="str">
            <v>A1</v>
          </cell>
          <cell r="I195">
            <v>1</v>
          </cell>
          <cell r="J195">
            <v>39362</v>
          </cell>
          <cell r="K195">
            <v>39368</v>
          </cell>
          <cell r="P195" t="str">
            <v/>
          </cell>
          <cell r="S195" t="str">
            <v/>
          </cell>
        </row>
        <row r="196">
          <cell r="A196">
            <v>161</v>
          </cell>
          <cell r="B196" t="str">
            <v>MC-1012-E-7000</v>
          </cell>
          <cell r="C196" t="str">
            <v>MC-E06-E06-003</v>
          </cell>
          <cell r="D196" t="str">
            <v>E.40.EL.000.015</v>
          </cell>
          <cell r="E196" t="str">
            <v>Memória de Cálculo de SPDA</v>
          </cell>
          <cell r="F196">
            <v>0</v>
          </cell>
          <cell r="H196" t="str">
            <v>A4</v>
          </cell>
          <cell r="I196">
            <v>3</v>
          </cell>
          <cell r="J196">
            <v>39362</v>
          </cell>
          <cell r="K196">
            <v>39368</v>
          </cell>
          <cell r="P196" t="str">
            <v/>
          </cell>
          <cell r="S196" t="str">
            <v/>
          </cell>
        </row>
        <row r="197">
          <cell r="A197">
            <v>162</v>
          </cell>
          <cell r="B197" t="str">
            <v>LM-1012-E-7000</v>
          </cell>
          <cell r="C197" t="str">
            <v>LM-E06-E06-002</v>
          </cell>
          <cell r="D197" t="str">
            <v>E.40.EL.000.015</v>
          </cell>
          <cell r="E197" t="str">
            <v>Lista de Materiais</v>
          </cell>
          <cell r="F197">
            <v>0</v>
          </cell>
          <cell r="H197" t="str">
            <v>A4</v>
          </cell>
          <cell r="I197">
            <v>1</v>
          </cell>
          <cell r="J197">
            <v>39362</v>
          </cell>
          <cell r="K197">
            <v>39368</v>
          </cell>
          <cell r="P197" t="str">
            <v/>
          </cell>
          <cell r="S197" t="str">
            <v/>
          </cell>
        </row>
        <row r="198">
          <cell r="A198">
            <v>163</v>
          </cell>
          <cell r="B198" t="str">
            <v>MD-1012-E-7000</v>
          </cell>
          <cell r="C198" t="str">
            <v>MD-E06-E06-002</v>
          </cell>
          <cell r="D198" t="str">
            <v>E.40.EL.000.015</v>
          </cell>
          <cell r="E198" t="str">
            <v>Memorial Descritivo</v>
          </cell>
          <cell r="F198">
            <v>0</v>
          </cell>
          <cell r="H198" t="str">
            <v>A4</v>
          </cell>
          <cell r="I198">
            <v>1</v>
          </cell>
          <cell r="J198">
            <v>39362</v>
          </cell>
          <cell r="K198">
            <v>39368</v>
          </cell>
          <cell r="P198" t="str">
            <v/>
          </cell>
          <cell r="S198" t="str">
            <v/>
          </cell>
        </row>
        <row r="199">
          <cell r="E199" t="str">
            <v>HIDROSSANITÁRIAS</v>
          </cell>
          <cell r="F199">
            <v>0</v>
          </cell>
          <cell r="P199" t="str">
            <v/>
          </cell>
          <cell r="S199" t="str">
            <v/>
          </cell>
        </row>
        <row r="200">
          <cell r="A200">
            <v>164</v>
          </cell>
          <cell r="B200" t="str">
            <v>1012-B-7000</v>
          </cell>
          <cell r="C200" t="str">
            <v>DE-E06-B49-002</v>
          </cell>
          <cell r="D200" t="str">
            <v>E.40.IE.010.010</v>
          </cell>
          <cell r="E200" t="str">
            <v>Planta e Detalhes - Águas Pluviais</v>
          </cell>
          <cell r="F200">
            <v>0</v>
          </cell>
          <cell r="H200" t="str">
            <v>A1</v>
          </cell>
          <cell r="I200">
            <v>1</v>
          </cell>
          <cell r="J200">
            <v>39362</v>
          </cell>
          <cell r="K200">
            <v>39368</v>
          </cell>
          <cell r="P200" t="str">
            <v/>
          </cell>
          <cell r="S200" t="str">
            <v/>
          </cell>
        </row>
        <row r="201">
          <cell r="A201">
            <v>165</v>
          </cell>
          <cell r="B201" t="str">
            <v>LM-1012-B-7000</v>
          </cell>
          <cell r="C201" t="str">
            <v>LM-E06-B49-002</v>
          </cell>
          <cell r="D201" t="str">
            <v>E.40.IE.010.010</v>
          </cell>
          <cell r="E201" t="str">
            <v>Lista de Material</v>
          </cell>
          <cell r="F201">
            <v>0</v>
          </cell>
          <cell r="H201" t="str">
            <v>A4</v>
          </cell>
          <cell r="I201">
            <v>0.375</v>
          </cell>
          <cell r="J201">
            <v>39362</v>
          </cell>
          <cell r="K201">
            <v>39368</v>
          </cell>
          <cell r="P201" t="str">
            <v/>
          </cell>
          <cell r="S201" t="str">
            <v/>
          </cell>
        </row>
        <row r="202">
          <cell r="E202" t="str">
            <v>ORÇAMENTAÇÃO</v>
          </cell>
          <cell r="F202">
            <v>0</v>
          </cell>
          <cell r="P202" t="str">
            <v/>
          </cell>
          <cell r="S202" t="str">
            <v/>
          </cell>
        </row>
        <row r="203">
          <cell r="A203">
            <v>166</v>
          </cell>
          <cell r="B203" t="str">
            <v>RT-1012-H-7000</v>
          </cell>
          <cell r="C203" t="str">
            <v>RT-E06-B00-002</v>
          </cell>
          <cell r="D203" t="str">
            <v>E.40.00.000.006</v>
          </cell>
          <cell r="E203" t="str">
            <v>Pacote para Orçamentação</v>
          </cell>
          <cell r="F203">
            <v>0</v>
          </cell>
          <cell r="H203" t="str">
            <v>A4</v>
          </cell>
          <cell r="I203">
            <v>2</v>
          </cell>
          <cell r="J203">
            <v>39473</v>
          </cell>
          <cell r="K203">
            <v>39532</v>
          </cell>
          <cell r="P203" t="str">
            <v/>
          </cell>
          <cell r="S203" t="str">
            <v/>
          </cell>
        </row>
        <row r="204">
          <cell r="E204" t="str">
            <v>ANÁLISE DE PROPOSTA</v>
          </cell>
          <cell r="F204">
            <v>0</v>
          </cell>
          <cell r="P204" t="str">
            <v/>
          </cell>
          <cell r="S204" t="str">
            <v/>
          </cell>
        </row>
        <row r="205">
          <cell r="A205">
            <v>167</v>
          </cell>
          <cell r="B205" t="str">
            <v>PT-1012-H-7000</v>
          </cell>
          <cell r="C205" t="str">
            <v>PT-E06-B00-002</v>
          </cell>
          <cell r="D205" t="str">
            <v>E.40.00.000.006</v>
          </cell>
          <cell r="E205" t="str">
            <v>Análise de proposta</v>
          </cell>
          <cell r="F205">
            <v>0</v>
          </cell>
          <cell r="H205" t="str">
            <v>A4</v>
          </cell>
          <cell r="I205">
            <v>1.25</v>
          </cell>
          <cell r="J205">
            <v>39473</v>
          </cell>
          <cell r="K205">
            <v>39532</v>
          </cell>
          <cell r="P205" t="str">
            <v/>
          </cell>
          <cell r="S205" t="str">
            <v/>
          </cell>
        </row>
        <row r="206">
          <cell r="B206">
            <v>1013</v>
          </cell>
          <cell r="E206" t="str">
            <v>DEPÓSITO DE NITRATO DE AMÔNIO</v>
          </cell>
          <cell r="F206">
            <v>0</v>
          </cell>
          <cell r="P206" t="str">
            <v/>
          </cell>
          <cell r="S206" t="str">
            <v/>
          </cell>
        </row>
        <row r="207">
          <cell r="E207" t="str">
            <v>ARQUITETURA</v>
          </cell>
          <cell r="F207">
            <v>0</v>
          </cell>
          <cell r="P207" t="str">
            <v/>
          </cell>
          <cell r="S207" t="str">
            <v/>
          </cell>
        </row>
        <row r="208">
          <cell r="A208">
            <v>168</v>
          </cell>
          <cell r="B208" t="str">
            <v>1013-A-7000</v>
          </cell>
          <cell r="C208" t="str">
            <v>DE-E06-B15-013</v>
          </cell>
          <cell r="D208" t="str">
            <v>E.40.AR.010.030</v>
          </cell>
          <cell r="E208" t="str">
            <v>Planta Baixa</v>
          </cell>
          <cell r="F208">
            <v>0.1</v>
          </cell>
          <cell r="H208" t="str">
            <v>A1</v>
          </cell>
          <cell r="I208">
            <v>1</v>
          </cell>
          <cell r="J208">
            <v>39353</v>
          </cell>
          <cell r="K208">
            <v>39359</v>
          </cell>
          <cell r="P208">
            <v>0</v>
          </cell>
          <cell r="S208">
            <v>0</v>
          </cell>
        </row>
        <row r="209">
          <cell r="A209">
            <v>169</v>
          </cell>
          <cell r="B209" t="str">
            <v>1013-A-7001</v>
          </cell>
          <cell r="C209" t="str">
            <v>DE-E06-B15-014</v>
          </cell>
          <cell r="D209" t="str">
            <v>E.40.AR.010.030</v>
          </cell>
          <cell r="E209" t="str">
            <v>Cobertura</v>
          </cell>
          <cell r="F209">
            <v>0.1</v>
          </cell>
          <cell r="H209" t="str">
            <v>A1</v>
          </cell>
          <cell r="I209">
            <v>1</v>
          </cell>
          <cell r="J209">
            <v>39353</v>
          </cell>
          <cell r="K209">
            <v>39359</v>
          </cell>
          <cell r="P209">
            <v>0</v>
          </cell>
          <cell r="S209">
            <v>0</v>
          </cell>
        </row>
        <row r="210">
          <cell r="A210">
            <v>170</v>
          </cell>
          <cell r="B210" t="str">
            <v>1013-A-7002</v>
          </cell>
          <cell r="C210" t="str">
            <v>DE-E06-B15-015</v>
          </cell>
          <cell r="D210" t="str">
            <v>E.40.AR.010.030</v>
          </cell>
          <cell r="E210" t="str">
            <v>Cortes e Fachadas</v>
          </cell>
          <cell r="F210">
            <v>0.1</v>
          </cell>
          <cell r="H210" t="str">
            <v>A1</v>
          </cell>
          <cell r="I210">
            <v>1</v>
          </cell>
          <cell r="J210">
            <v>39353</v>
          </cell>
          <cell r="K210">
            <v>39359</v>
          </cell>
          <cell r="P210">
            <v>0</v>
          </cell>
          <cell r="S210">
            <v>0</v>
          </cell>
        </row>
        <row r="211">
          <cell r="E211" t="str">
            <v>CONCRETO</v>
          </cell>
          <cell r="F211">
            <v>0</v>
          </cell>
          <cell r="P211" t="str">
            <v/>
          </cell>
          <cell r="S211" t="str">
            <v/>
          </cell>
        </row>
        <row r="212">
          <cell r="A212">
            <v>171</v>
          </cell>
          <cell r="B212" t="str">
            <v>LV-1013-C-7000</v>
          </cell>
          <cell r="C212" t="str">
            <v>LV-E06-B03-003</v>
          </cell>
          <cell r="D212" t="str">
            <v>E.40.CN.010.025</v>
          </cell>
          <cell r="E212" t="str">
            <v>Lista de Verificação de Desenhos de Fornecedores</v>
          </cell>
          <cell r="F212">
            <v>0</v>
          </cell>
          <cell r="H212" t="str">
            <v>A4</v>
          </cell>
          <cell r="I212">
            <v>5</v>
          </cell>
          <cell r="J212">
            <v>39390</v>
          </cell>
          <cell r="K212">
            <v>39396</v>
          </cell>
          <cell r="P212" t="str">
            <v/>
          </cell>
          <cell r="S212" t="str">
            <v/>
          </cell>
        </row>
        <row r="213">
          <cell r="E213" t="str">
            <v>METÁLICA</v>
          </cell>
          <cell r="F213">
            <v>0</v>
          </cell>
          <cell r="P213" t="str">
            <v/>
          </cell>
          <cell r="S213" t="str">
            <v/>
          </cell>
        </row>
        <row r="214">
          <cell r="A214">
            <v>172</v>
          </cell>
          <cell r="B214" t="str">
            <v>LV-1013-S-7000</v>
          </cell>
          <cell r="C214" t="str">
            <v>LV-E06-B04-003</v>
          </cell>
          <cell r="D214" t="str">
            <v>E.40.EM.010.025</v>
          </cell>
          <cell r="E214" t="str">
            <v>Lista de Verificação de Desenhos de Fornecedores</v>
          </cell>
          <cell r="F214">
            <v>0</v>
          </cell>
          <cell r="H214" t="str">
            <v>A4</v>
          </cell>
          <cell r="I214">
            <v>5</v>
          </cell>
          <cell r="J214">
            <v>39390</v>
          </cell>
          <cell r="K214">
            <v>39396</v>
          </cell>
          <cell r="P214" t="str">
            <v/>
          </cell>
          <cell r="S214" t="str">
            <v/>
          </cell>
        </row>
        <row r="215">
          <cell r="E215" t="str">
            <v>ELÉTRICA</v>
          </cell>
          <cell r="F215">
            <v>0</v>
          </cell>
          <cell r="P215" t="str">
            <v/>
          </cell>
          <cell r="S215" t="str">
            <v/>
          </cell>
        </row>
        <row r="216">
          <cell r="A216">
            <v>173</v>
          </cell>
          <cell r="B216" t="str">
            <v>1013-E-7000</v>
          </cell>
          <cell r="C216" t="str">
            <v>DE-E06-E06-005</v>
          </cell>
          <cell r="D216" t="str">
            <v>E.40.EL.000.030</v>
          </cell>
          <cell r="E216" t="str">
            <v>Planta de SPDA</v>
          </cell>
          <cell r="F216">
            <v>0</v>
          </cell>
          <cell r="H216" t="str">
            <v>A1</v>
          </cell>
          <cell r="I216">
            <v>1</v>
          </cell>
          <cell r="J216">
            <v>39370</v>
          </cell>
          <cell r="K216">
            <v>39376</v>
          </cell>
          <cell r="P216" t="str">
            <v/>
          </cell>
          <cell r="S216" t="str">
            <v/>
          </cell>
        </row>
        <row r="217">
          <cell r="A217">
            <v>174</v>
          </cell>
          <cell r="B217" t="str">
            <v>MC-1013-E-7000</v>
          </cell>
          <cell r="C217" t="str">
            <v>MC-E06-E06-004</v>
          </cell>
          <cell r="D217" t="str">
            <v>E.40.EL.000.030</v>
          </cell>
          <cell r="E217" t="str">
            <v>Memória de Cálculo de SPDA</v>
          </cell>
          <cell r="F217">
            <v>0</v>
          </cell>
          <cell r="H217" t="str">
            <v>A4</v>
          </cell>
          <cell r="I217">
            <v>3</v>
          </cell>
          <cell r="J217">
            <v>39370</v>
          </cell>
          <cell r="K217">
            <v>39376</v>
          </cell>
          <cell r="P217" t="str">
            <v/>
          </cell>
          <cell r="S217" t="str">
            <v/>
          </cell>
        </row>
        <row r="218">
          <cell r="A218">
            <v>175</v>
          </cell>
          <cell r="B218" t="str">
            <v>LM-1013-E-7000</v>
          </cell>
          <cell r="C218" t="str">
            <v>LM-E06-E06-003</v>
          </cell>
          <cell r="D218" t="str">
            <v>E.40.EL.000.030</v>
          </cell>
          <cell r="E218" t="str">
            <v>Lista de Materiais</v>
          </cell>
          <cell r="F218">
            <v>0</v>
          </cell>
          <cell r="H218" t="str">
            <v>A4</v>
          </cell>
          <cell r="I218">
            <v>1</v>
          </cell>
          <cell r="J218">
            <v>39370</v>
          </cell>
          <cell r="K218">
            <v>39376</v>
          </cell>
          <cell r="P218" t="str">
            <v/>
          </cell>
          <cell r="S218" t="str">
            <v/>
          </cell>
        </row>
        <row r="219">
          <cell r="A219">
            <v>176</v>
          </cell>
          <cell r="B219" t="str">
            <v>MD-1013-E-7000</v>
          </cell>
          <cell r="C219" t="str">
            <v>MD-E06-E06-003</v>
          </cell>
          <cell r="D219" t="str">
            <v>E.40.EL.000.030</v>
          </cell>
          <cell r="E219" t="str">
            <v>Memorial Descritivo</v>
          </cell>
          <cell r="F219">
            <v>0</v>
          </cell>
          <cell r="H219" t="str">
            <v>A4</v>
          </cell>
          <cell r="I219">
            <v>1</v>
          </cell>
          <cell r="J219">
            <v>39370</v>
          </cell>
          <cell r="K219">
            <v>39376</v>
          </cell>
          <cell r="P219" t="str">
            <v/>
          </cell>
          <cell r="S219" t="str">
            <v/>
          </cell>
        </row>
        <row r="220">
          <cell r="E220" t="str">
            <v>HIDROSSANITÁRIAS</v>
          </cell>
          <cell r="F220">
            <v>0</v>
          </cell>
          <cell r="P220" t="str">
            <v/>
          </cell>
          <cell r="S220" t="str">
            <v/>
          </cell>
        </row>
        <row r="221">
          <cell r="A221">
            <v>177</v>
          </cell>
          <cell r="B221" t="str">
            <v>1013-B-7000</v>
          </cell>
          <cell r="C221" t="str">
            <v>DE-E06-B49-003</v>
          </cell>
          <cell r="D221" t="str">
            <v>E.40.IE.010.025</v>
          </cell>
          <cell r="E221" t="str">
            <v>Planta e Detalhes - Águas Pluviais</v>
          </cell>
          <cell r="F221">
            <v>0</v>
          </cell>
          <cell r="H221" t="str">
            <v>A1</v>
          </cell>
          <cell r="I221">
            <v>1</v>
          </cell>
          <cell r="J221">
            <v>39370</v>
          </cell>
          <cell r="K221">
            <v>39376</v>
          </cell>
          <cell r="P221" t="str">
            <v/>
          </cell>
          <cell r="S221" t="str">
            <v/>
          </cell>
        </row>
        <row r="222">
          <cell r="A222">
            <v>178</v>
          </cell>
          <cell r="B222" t="str">
            <v>LM-1013-B-7000</v>
          </cell>
          <cell r="C222" t="str">
            <v>LM-E06-B49-003</v>
          </cell>
          <cell r="D222" t="str">
            <v>E.40.IE.010.025</v>
          </cell>
          <cell r="E222" t="str">
            <v>Lista de Material</v>
          </cell>
          <cell r="F222">
            <v>0</v>
          </cell>
          <cell r="H222" t="str">
            <v>A4</v>
          </cell>
          <cell r="I222">
            <v>0.375</v>
          </cell>
          <cell r="J222">
            <v>39370</v>
          </cell>
          <cell r="K222">
            <v>39376</v>
          </cell>
          <cell r="P222" t="str">
            <v/>
          </cell>
          <cell r="S222" t="str">
            <v/>
          </cell>
        </row>
        <row r="223">
          <cell r="E223" t="str">
            <v>ORÇAMENTAÇÃO</v>
          </cell>
          <cell r="F223">
            <v>0</v>
          </cell>
          <cell r="P223" t="str">
            <v/>
          </cell>
          <cell r="S223" t="str">
            <v/>
          </cell>
        </row>
        <row r="224">
          <cell r="A224">
            <v>179</v>
          </cell>
          <cell r="B224" t="str">
            <v>RT-1013-H-7000</v>
          </cell>
          <cell r="C224" t="str">
            <v>RT-E06-B00-003</v>
          </cell>
          <cell r="D224" t="str">
            <v>E.40.00.000.006</v>
          </cell>
          <cell r="E224" t="str">
            <v>Pacote para Orçamentação</v>
          </cell>
          <cell r="F224">
            <v>0</v>
          </cell>
          <cell r="H224" t="str">
            <v>A4</v>
          </cell>
          <cell r="I224">
            <v>2</v>
          </cell>
          <cell r="J224">
            <v>39473</v>
          </cell>
          <cell r="K224">
            <v>39532</v>
          </cell>
          <cell r="P224" t="str">
            <v/>
          </cell>
          <cell r="S224" t="str">
            <v/>
          </cell>
        </row>
        <row r="225">
          <cell r="E225" t="str">
            <v>ANÁLISE DE PROPOSTA</v>
          </cell>
          <cell r="F225">
            <v>0</v>
          </cell>
          <cell r="P225" t="str">
            <v/>
          </cell>
          <cell r="S225" t="str">
            <v/>
          </cell>
        </row>
        <row r="226">
          <cell r="A226">
            <v>180</v>
          </cell>
          <cell r="B226" t="str">
            <v>PT-1013-H-7000</v>
          </cell>
          <cell r="C226" t="str">
            <v>PT-E06-B00-003</v>
          </cell>
          <cell r="D226" t="str">
            <v>E.40.00.000.006</v>
          </cell>
          <cell r="E226" t="str">
            <v>Análise de Proposta</v>
          </cell>
          <cell r="F226">
            <v>0</v>
          </cell>
          <cell r="H226" t="str">
            <v>A4</v>
          </cell>
          <cell r="I226">
            <v>1.25</v>
          </cell>
          <cell r="J226">
            <v>39473</v>
          </cell>
          <cell r="K226">
            <v>39532</v>
          </cell>
          <cell r="P226" t="str">
            <v/>
          </cell>
          <cell r="S226" t="str">
            <v/>
          </cell>
        </row>
        <row r="227">
          <cell r="B227">
            <v>1014</v>
          </cell>
          <cell r="E227" t="str">
            <v>DEPÓSITO DE ACESSÓRIOS DE  DETONAÇÃO</v>
          </cell>
          <cell r="F227">
            <v>0</v>
          </cell>
          <cell r="P227" t="str">
            <v/>
          </cell>
          <cell r="S227" t="str">
            <v/>
          </cell>
        </row>
        <row r="228">
          <cell r="E228" t="str">
            <v>ARQUITETURA</v>
          </cell>
          <cell r="F228">
            <v>0</v>
          </cell>
          <cell r="P228" t="str">
            <v/>
          </cell>
          <cell r="S228" t="str">
            <v/>
          </cell>
        </row>
        <row r="229">
          <cell r="A229">
            <v>181</v>
          </cell>
          <cell r="B229" t="str">
            <v>1014-A-7000</v>
          </cell>
          <cell r="C229" t="str">
            <v>DE-E06-B15-016</v>
          </cell>
          <cell r="D229" t="str">
            <v>E.40.AR.010.045</v>
          </cell>
          <cell r="E229" t="str">
            <v>Planta Baixa, Cobertura, Cortes e Fachadas</v>
          </cell>
          <cell r="F229">
            <v>0.1</v>
          </cell>
          <cell r="H229" t="str">
            <v>A1</v>
          </cell>
          <cell r="I229">
            <v>1</v>
          </cell>
          <cell r="J229">
            <v>39350</v>
          </cell>
          <cell r="K229">
            <v>39356</v>
          </cell>
          <cell r="P229">
            <v>0</v>
          </cell>
          <cell r="S229">
            <v>0</v>
          </cell>
        </row>
        <row r="230">
          <cell r="E230" t="str">
            <v>CONCRETO</v>
          </cell>
          <cell r="F230">
            <v>0</v>
          </cell>
          <cell r="P230" t="str">
            <v/>
          </cell>
          <cell r="S230" t="str">
            <v/>
          </cell>
        </row>
        <row r="231">
          <cell r="A231">
            <v>182</v>
          </cell>
          <cell r="B231" t="str">
            <v>LV-1014-C-7000</v>
          </cell>
          <cell r="C231" t="str">
            <v>LV-E06-B03-004</v>
          </cell>
          <cell r="D231" t="str">
            <v>E.40.CN.010.035</v>
          </cell>
          <cell r="E231" t="str">
            <v>Lista de Verificação de Desenhos de Fornecedores</v>
          </cell>
          <cell r="F231">
            <v>0</v>
          </cell>
          <cell r="H231" t="str">
            <v>A4</v>
          </cell>
          <cell r="I231">
            <v>3</v>
          </cell>
          <cell r="J231">
            <v>39387</v>
          </cell>
          <cell r="K231">
            <v>39423</v>
          </cell>
          <cell r="P231" t="str">
            <v/>
          </cell>
          <cell r="S231" t="str">
            <v/>
          </cell>
        </row>
        <row r="232">
          <cell r="E232" t="str">
            <v>METÁLICA</v>
          </cell>
          <cell r="F232">
            <v>0</v>
          </cell>
          <cell r="P232" t="str">
            <v/>
          </cell>
          <cell r="S232" t="str">
            <v/>
          </cell>
        </row>
        <row r="233">
          <cell r="A233">
            <v>183</v>
          </cell>
          <cell r="B233" t="str">
            <v>LV-1014-S-7000</v>
          </cell>
          <cell r="C233" t="str">
            <v>LV-E06-B04-004</v>
          </cell>
          <cell r="D233" t="str">
            <v>E.40.EM.010.035</v>
          </cell>
          <cell r="E233" t="str">
            <v>Lista de Verificação de Desenhos de Fornecedores</v>
          </cell>
          <cell r="F233">
            <v>0</v>
          </cell>
          <cell r="H233" t="str">
            <v>A4</v>
          </cell>
          <cell r="I233">
            <v>3</v>
          </cell>
          <cell r="J233">
            <v>39387</v>
          </cell>
          <cell r="K233">
            <v>39423</v>
          </cell>
          <cell r="P233" t="str">
            <v/>
          </cell>
          <cell r="S233" t="str">
            <v/>
          </cell>
        </row>
        <row r="234">
          <cell r="E234" t="str">
            <v>ELÉTRICA</v>
          </cell>
          <cell r="F234">
            <v>0</v>
          </cell>
          <cell r="P234" t="str">
            <v/>
          </cell>
          <cell r="S234" t="str">
            <v/>
          </cell>
        </row>
        <row r="235">
          <cell r="A235">
            <v>184</v>
          </cell>
          <cell r="B235" t="str">
            <v>1014-E-7000</v>
          </cell>
          <cell r="C235" t="str">
            <v>DE-E06-E06-006</v>
          </cell>
          <cell r="D235" t="str">
            <v>E.40.EL.000.045</v>
          </cell>
          <cell r="E235" t="str">
            <v>Planta de SPDA</v>
          </cell>
          <cell r="F235">
            <v>0</v>
          </cell>
          <cell r="H235" t="str">
            <v>A1</v>
          </cell>
          <cell r="I235">
            <v>0.5</v>
          </cell>
          <cell r="J235">
            <v>39367</v>
          </cell>
          <cell r="K235">
            <v>39373</v>
          </cell>
          <cell r="P235" t="str">
            <v/>
          </cell>
          <cell r="S235" t="str">
            <v/>
          </cell>
        </row>
        <row r="236">
          <cell r="A236">
            <v>185</v>
          </cell>
          <cell r="B236" t="str">
            <v>MC-1014-E-7000</v>
          </cell>
          <cell r="C236" t="str">
            <v>MC-E06-E06-005</v>
          </cell>
          <cell r="D236" t="str">
            <v>E.40.EL.000.045</v>
          </cell>
          <cell r="E236" t="str">
            <v>Memória de Cálculo de SPDA</v>
          </cell>
          <cell r="F236">
            <v>0</v>
          </cell>
          <cell r="H236" t="str">
            <v>A4</v>
          </cell>
          <cell r="I236">
            <v>1.5</v>
          </cell>
          <cell r="J236">
            <v>39367</v>
          </cell>
          <cell r="K236">
            <v>39373</v>
          </cell>
          <cell r="P236" t="str">
            <v/>
          </cell>
          <cell r="S236" t="str">
            <v/>
          </cell>
        </row>
        <row r="237">
          <cell r="A237">
            <v>186</v>
          </cell>
          <cell r="B237" t="str">
            <v>LM-1014-E-7000</v>
          </cell>
          <cell r="C237" t="str">
            <v>LM-E06-E06-004</v>
          </cell>
          <cell r="D237" t="str">
            <v>E.40.EL.000.045</v>
          </cell>
          <cell r="E237" t="str">
            <v>Lista de Materiais</v>
          </cell>
          <cell r="F237">
            <v>0</v>
          </cell>
          <cell r="H237" t="str">
            <v>A4</v>
          </cell>
          <cell r="I237">
            <v>0.5</v>
          </cell>
          <cell r="J237">
            <v>39367</v>
          </cell>
          <cell r="K237">
            <v>39373</v>
          </cell>
          <cell r="P237" t="str">
            <v/>
          </cell>
          <cell r="S237" t="str">
            <v/>
          </cell>
        </row>
        <row r="238">
          <cell r="A238">
            <v>187</v>
          </cell>
          <cell r="B238" t="str">
            <v>MD-1014-E-7000</v>
          </cell>
          <cell r="C238" t="str">
            <v>MD-E06-E06-004</v>
          </cell>
          <cell r="D238" t="str">
            <v>E.40.EL.000.045</v>
          </cell>
          <cell r="E238" t="str">
            <v>Memorial Descritivo</v>
          </cell>
          <cell r="F238">
            <v>0</v>
          </cell>
          <cell r="H238" t="str">
            <v>A4</v>
          </cell>
          <cell r="I238">
            <v>1</v>
          </cell>
          <cell r="J238">
            <v>39367</v>
          </cell>
          <cell r="K238">
            <v>39373</v>
          </cell>
          <cell r="P238" t="str">
            <v/>
          </cell>
          <cell r="S238" t="str">
            <v/>
          </cell>
        </row>
        <row r="239">
          <cell r="E239" t="str">
            <v>HIDROSSANITÁRIAS</v>
          </cell>
          <cell r="F239">
            <v>0</v>
          </cell>
          <cell r="P239" t="str">
            <v/>
          </cell>
          <cell r="S239" t="str">
            <v/>
          </cell>
        </row>
        <row r="240">
          <cell r="A240">
            <v>188</v>
          </cell>
          <cell r="B240" t="str">
            <v>1014-B-7000</v>
          </cell>
          <cell r="C240" t="str">
            <v>DE-E06-B49-004</v>
          </cell>
          <cell r="D240" t="str">
            <v>E.40.IE.010.040</v>
          </cell>
          <cell r="E240" t="str">
            <v>Planta e Detalhes - Águas Pluviais</v>
          </cell>
          <cell r="F240">
            <v>0</v>
          </cell>
          <cell r="H240" t="str">
            <v>A1</v>
          </cell>
          <cell r="I240">
            <v>0.5</v>
          </cell>
          <cell r="J240">
            <v>39367</v>
          </cell>
          <cell r="K240">
            <v>39373</v>
          </cell>
          <cell r="P240" t="str">
            <v/>
          </cell>
          <cell r="S240" t="str">
            <v/>
          </cell>
        </row>
        <row r="241">
          <cell r="A241">
            <v>189</v>
          </cell>
          <cell r="B241" t="str">
            <v>LM-1014-B-7000</v>
          </cell>
          <cell r="C241" t="str">
            <v>LM-E06-B49-004</v>
          </cell>
          <cell r="D241" t="str">
            <v>E.40.IE.010.040</v>
          </cell>
          <cell r="E241" t="str">
            <v>Lista de Material</v>
          </cell>
          <cell r="F241">
            <v>0</v>
          </cell>
          <cell r="H241" t="str">
            <v>A4</v>
          </cell>
          <cell r="I241">
            <v>0.1875</v>
          </cell>
          <cell r="J241">
            <v>39367</v>
          </cell>
          <cell r="K241">
            <v>39373</v>
          </cell>
          <cell r="P241" t="str">
            <v/>
          </cell>
          <cell r="S241" t="str">
            <v/>
          </cell>
        </row>
        <row r="242">
          <cell r="E242" t="str">
            <v>ORÇAMENTAÇÃO</v>
          </cell>
          <cell r="F242">
            <v>0</v>
          </cell>
          <cell r="P242" t="str">
            <v/>
          </cell>
          <cell r="S242" t="str">
            <v/>
          </cell>
        </row>
        <row r="243">
          <cell r="A243">
            <v>190</v>
          </cell>
          <cell r="B243" t="str">
            <v>RT-1014-H-7000</v>
          </cell>
          <cell r="C243" t="str">
            <v>RT-E06-B00-004</v>
          </cell>
          <cell r="D243" t="str">
            <v>E.40.00.000.006</v>
          </cell>
          <cell r="E243" t="str">
            <v>Pacote para Orçamentação</v>
          </cell>
          <cell r="F243">
            <v>0</v>
          </cell>
          <cell r="H243" t="str">
            <v>A4</v>
          </cell>
          <cell r="I243">
            <v>2</v>
          </cell>
          <cell r="J243">
            <v>39473</v>
          </cell>
          <cell r="K243">
            <v>39532</v>
          </cell>
          <cell r="P243" t="str">
            <v/>
          </cell>
          <cell r="S243" t="str">
            <v/>
          </cell>
        </row>
        <row r="244">
          <cell r="E244" t="str">
            <v>ANÁLISE DE PROPOSTA</v>
          </cell>
          <cell r="F244">
            <v>0</v>
          </cell>
          <cell r="P244" t="str">
            <v/>
          </cell>
          <cell r="S244" t="str">
            <v/>
          </cell>
        </row>
        <row r="245">
          <cell r="A245">
            <v>191</v>
          </cell>
          <cell r="B245" t="str">
            <v>PT-1014-H-7000</v>
          </cell>
          <cell r="C245" t="str">
            <v>PT-E06-B00-004</v>
          </cell>
          <cell r="D245" t="str">
            <v>E.40.00.000.006</v>
          </cell>
          <cell r="E245" t="str">
            <v>Análise de Proposta</v>
          </cell>
          <cell r="F245">
            <v>0</v>
          </cell>
          <cell r="H245" t="str">
            <v>A4</v>
          </cell>
          <cell r="I245">
            <v>1.25</v>
          </cell>
          <cell r="J245">
            <v>39473</v>
          </cell>
          <cell r="K245">
            <v>39532</v>
          </cell>
          <cell r="P245" t="str">
            <v/>
          </cell>
          <cell r="S245" t="str">
            <v/>
          </cell>
        </row>
        <row r="246">
          <cell r="B246">
            <v>1015</v>
          </cell>
          <cell r="E246" t="str">
            <v>REFEITÓRIO DA FÁBRICA DE EXPLOSIVOS</v>
          </cell>
          <cell r="F246">
            <v>0</v>
          </cell>
          <cell r="P246" t="str">
            <v/>
          </cell>
          <cell r="S246" t="str">
            <v/>
          </cell>
        </row>
        <row r="247">
          <cell r="E247" t="str">
            <v>ARQUITETURA</v>
          </cell>
          <cell r="F247">
            <v>0</v>
          </cell>
          <cell r="P247" t="str">
            <v/>
          </cell>
          <cell r="S247" t="str">
            <v/>
          </cell>
        </row>
        <row r="248">
          <cell r="A248">
            <v>192</v>
          </cell>
          <cell r="B248" t="str">
            <v>1015-A-7000</v>
          </cell>
          <cell r="C248" t="str">
            <v>DE-E06-B15-017</v>
          </cell>
          <cell r="D248" t="str">
            <v>E.40.AR.010.060</v>
          </cell>
          <cell r="E248" t="str">
            <v>Planta Baixa, Cob. e Pag. Forro</v>
          </cell>
          <cell r="F248">
            <v>0</v>
          </cell>
          <cell r="H248" t="str">
            <v>A1</v>
          </cell>
          <cell r="I248">
            <v>1</v>
          </cell>
          <cell r="J248">
            <v>39424</v>
          </cell>
          <cell r="K248">
            <v>39430</v>
          </cell>
          <cell r="P248" t="str">
            <v/>
          </cell>
          <cell r="S248" t="str">
            <v/>
          </cell>
        </row>
        <row r="249">
          <cell r="A249">
            <v>193</v>
          </cell>
          <cell r="B249" t="str">
            <v>1015-A-7001</v>
          </cell>
          <cell r="C249" t="str">
            <v>DE-E06-B15-018</v>
          </cell>
          <cell r="D249" t="str">
            <v>E.40.AR.010.060</v>
          </cell>
          <cell r="E249" t="str">
            <v>Cortes e Fachadas</v>
          </cell>
          <cell r="F249">
            <v>0</v>
          </cell>
          <cell r="H249" t="str">
            <v>A1</v>
          </cell>
          <cell r="I249">
            <v>1</v>
          </cell>
          <cell r="J249">
            <v>39424</v>
          </cell>
          <cell r="K249">
            <v>39430</v>
          </cell>
          <cell r="P249" t="str">
            <v/>
          </cell>
          <cell r="S249" t="str">
            <v/>
          </cell>
        </row>
        <row r="250">
          <cell r="A250">
            <v>194</v>
          </cell>
          <cell r="B250" t="str">
            <v>1015-A-7002</v>
          </cell>
          <cell r="C250" t="str">
            <v>DE-E06-B15-019</v>
          </cell>
          <cell r="D250" t="str">
            <v>E.40.AR.010.070</v>
          </cell>
          <cell r="E250" t="str">
            <v>Det. Cozinha e Lay out de Mobiliário</v>
          </cell>
          <cell r="F250">
            <v>0</v>
          </cell>
          <cell r="H250" t="str">
            <v>A1</v>
          </cell>
          <cell r="I250">
            <v>1</v>
          </cell>
          <cell r="J250">
            <v>39441</v>
          </cell>
          <cell r="K250">
            <v>39445</v>
          </cell>
          <cell r="P250" t="str">
            <v/>
          </cell>
          <cell r="S250" t="str">
            <v/>
          </cell>
        </row>
        <row r="251">
          <cell r="E251" t="str">
            <v>CONCRETO</v>
          </cell>
          <cell r="F251">
            <v>0</v>
          </cell>
          <cell r="P251" t="str">
            <v/>
          </cell>
          <cell r="S251" t="str">
            <v/>
          </cell>
        </row>
        <row r="252">
          <cell r="A252">
            <v>195</v>
          </cell>
          <cell r="B252" t="str">
            <v>LV-1015-C-7000</v>
          </cell>
          <cell r="C252" t="str">
            <v>LV-E06-B03-005</v>
          </cell>
          <cell r="D252" t="str">
            <v>E.40.CN.010.045</v>
          </cell>
          <cell r="E252" t="str">
            <v>Lista de Verificação de Desenhos de Fornecedores</v>
          </cell>
          <cell r="F252">
            <v>0</v>
          </cell>
          <cell r="H252" t="str">
            <v>A4</v>
          </cell>
          <cell r="I252">
            <v>5</v>
          </cell>
          <cell r="J252">
            <v>39461</v>
          </cell>
          <cell r="K252">
            <v>39467</v>
          </cell>
          <cell r="P252" t="str">
            <v/>
          </cell>
          <cell r="S252" t="str">
            <v/>
          </cell>
        </row>
        <row r="253">
          <cell r="E253" t="str">
            <v>METÁLICA</v>
          </cell>
          <cell r="F253">
            <v>0</v>
          </cell>
          <cell r="P253" t="str">
            <v/>
          </cell>
          <cell r="S253" t="str">
            <v/>
          </cell>
        </row>
        <row r="254">
          <cell r="A254">
            <v>196</v>
          </cell>
          <cell r="B254" t="str">
            <v>LV-1015-S-7000</v>
          </cell>
          <cell r="C254" t="str">
            <v>LV-E06-B04-005</v>
          </cell>
          <cell r="D254" t="str">
            <v>E.40.EM.010.045</v>
          </cell>
          <cell r="E254" t="str">
            <v>Lista de Verificação de Desenhos de Fornecedores</v>
          </cell>
          <cell r="F254">
            <v>0</v>
          </cell>
          <cell r="H254" t="str">
            <v>A4</v>
          </cell>
          <cell r="I254">
            <v>5</v>
          </cell>
          <cell r="J254">
            <v>39461</v>
          </cell>
          <cell r="K254">
            <v>39467</v>
          </cell>
          <cell r="P254" t="str">
            <v/>
          </cell>
          <cell r="S254" t="str">
            <v/>
          </cell>
        </row>
        <row r="255">
          <cell r="E255" t="str">
            <v>ELÉTRICA</v>
          </cell>
          <cell r="F255">
            <v>0</v>
          </cell>
          <cell r="P255" t="str">
            <v/>
          </cell>
          <cell r="S255" t="str">
            <v/>
          </cell>
        </row>
        <row r="256">
          <cell r="A256">
            <v>197</v>
          </cell>
          <cell r="B256" t="str">
            <v>1015-E-7000</v>
          </cell>
          <cell r="C256" t="str">
            <v>DE-E06-E06-020</v>
          </cell>
          <cell r="D256" t="str">
            <v>E.40.EL.000.060</v>
          </cell>
          <cell r="E256" t="str">
            <v>Planta de Distribuição de Força e Aterramento</v>
          </cell>
          <cell r="F256">
            <v>0</v>
          </cell>
          <cell r="H256" t="str">
            <v>A1</v>
          </cell>
          <cell r="I256">
            <v>1</v>
          </cell>
          <cell r="J256">
            <v>39441</v>
          </cell>
          <cell r="K256">
            <v>39447</v>
          </cell>
          <cell r="P256" t="str">
            <v/>
          </cell>
          <cell r="S256" t="str">
            <v/>
          </cell>
        </row>
        <row r="257">
          <cell r="A257">
            <v>198</v>
          </cell>
          <cell r="B257" t="str">
            <v>1015-E-7001</v>
          </cell>
          <cell r="C257" t="str">
            <v>DE-E06-E06-021</v>
          </cell>
          <cell r="D257" t="str">
            <v>E.40.EL.000.060</v>
          </cell>
          <cell r="E257" t="str">
            <v>Planta de Iluminação e Tomadas de Corrente</v>
          </cell>
          <cell r="F257">
            <v>0</v>
          </cell>
          <cell r="H257" t="str">
            <v>A1</v>
          </cell>
          <cell r="I257">
            <v>1</v>
          </cell>
          <cell r="J257">
            <v>39441</v>
          </cell>
          <cell r="K257">
            <v>39447</v>
          </cell>
          <cell r="P257" t="str">
            <v/>
          </cell>
          <cell r="S257" t="str">
            <v/>
          </cell>
        </row>
        <row r="258">
          <cell r="A258">
            <v>199</v>
          </cell>
          <cell r="B258" t="str">
            <v>1015-E-7002</v>
          </cell>
          <cell r="C258" t="str">
            <v>DE-E06-E06-022</v>
          </cell>
          <cell r="D258" t="str">
            <v>E.40.EL.000.060</v>
          </cell>
          <cell r="E258" t="str">
            <v>Planta de SPDA</v>
          </cell>
          <cell r="F258">
            <v>0</v>
          </cell>
          <cell r="H258" t="str">
            <v>A1</v>
          </cell>
          <cell r="I258">
            <v>1</v>
          </cell>
          <cell r="J258">
            <v>39441</v>
          </cell>
          <cell r="K258">
            <v>39447</v>
          </cell>
          <cell r="P258" t="str">
            <v/>
          </cell>
          <cell r="S258" t="str">
            <v/>
          </cell>
        </row>
        <row r="259">
          <cell r="A259">
            <v>200</v>
          </cell>
          <cell r="B259" t="str">
            <v>1015-E-7003</v>
          </cell>
          <cell r="C259" t="str">
            <v>DE-E06-E06-023</v>
          </cell>
          <cell r="D259" t="str">
            <v>E.40.EL.000.060</v>
          </cell>
          <cell r="E259" t="str">
            <v>Diagrama Unifilar e Quadro de Cargas Elétricas</v>
          </cell>
          <cell r="F259">
            <v>0</v>
          </cell>
          <cell r="H259" t="str">
            <v>A1</v>
          </cell>
          <cell r="I259">
            <v>1.25</v>
          </cell>
          <cell r="J259">
            <v>39441</v>
          </cell>
          <cell r="K259">
            <v>39447</v>
          </cell>
          <cell r="P259" t="str">
            <v/>
          </cell>
          <cell r="S259" t="str">
            <v/>
          </cell>
        </row>
        <row r="260">
          <cell r="A260">
            <v>201</v>
          </cell>
          <cell r="B260" t="str">
            <v>MC-1015-E-7000</v>
          </cell>
          <cell r="C260" t="str">
            <v>MC-E06-E06-011</v>
          </cell>
          <cell r="D260" t="str">
            <v>E.40.EL.000.060</v>
          </cell>
          <cell r="E260" t="str">
            <v>Memória de Cálculo de Iluminação</v>
          </cell>
          <cell r="F260">
            <v>0</v>
          </cell>
          <cell r="H260" t="str">
            <v>A4</v>
          </cell>
          <cell r="I260">
            <v>3</v>
          </cell>
          <cell r="J260">
            <v>39441</v>
          </cell>
          <cell r="K260">
            <v>39447</v>
          </cell>
          <cell r="P260" t="str">
            <v/>
          </cell>
          <cell r="S260" t="str">
            <v/>
          </cell>
        </row>
        <row r="261">
          <cell r="A261">
            <v>202</v>
          </cell>
          <cell r="B261" t="str">
            <v>MC-1015-E-7001</v>
          </cell>
          <cell r="C261" t="str">
            <v>MC-E06-E06-012</v>
          </cell>
          <cell r="D261" t="str">
            <v>E.40.EL.000.060</v>
          </cell>
          <cell r="E261" t="str">
            <v>Memória de Cálculo de SPDA</v>
          </cell>
          <cell r="F261">
            <v>0</v>
          </cell>
          <cell r="H261" t="str">
            <v>A4</v>
          </cell>
          <cell r="I261">
            <v>3</v>
          </cell>
          <cell r="J261">
            <v>39441</v>
          </cell>
          <cell r="K261">
            <v>39447</v>
          </cell>
          <cell r="P261" t="str">
            <v/>
          </cell>
          <cell r="S261" t="str">
            <v/>
          </cell>
        </row>
        <row r="262">
          <cell r="A262">
            <v>203</v>
          </cell>
          <cell r="B262" t="str">
            <v>LM-1015-E-7000</v>
          </cell>
          <cell r="C262" t="str">
            <v>LM-E06-E06-006</v>
          </cell>
          <cell r="D262" t="str">
            <v>E.40.EL.000.060</v>
          </cell>
          <cell r="E262" t="str">
            <v>Lista de Materiais</v>
          </cell>
          <cell r="F262">
            <v>0</v>
          </cell>
          <cell r="H262" t="str">
            <v>A4</v>
          </cell>
          <cell r="I262">
            <v>1</v>
          </cell>
          <cell r="J262">
            <v>39441</v>
          </cell>
          <cell r="K262">
            <v>39447</v>
          </cell>
          <cell r="P262" t="str">
            <v/>
          </cell>
          <cell r="S262" t="str">
            <v/>
          </cell>
        </row>
        <row r="263">
          <cell r="A263">
            <v>204</v>
          </cell>
          <cell r="B263" t="str">
            <v>FD-1015-E-7000</v>
          </cell>
          <cell r="C263" t="str">
            <v>FD-E06-E06-006</v>
          </cell>
          <cell r="D263" t="str">
            <v>E.40.EL.000.060</v>
          </cell>
          <cell r="E263" t="str">
            <v>Folha de Dados (Quadro de Distribuição)</v>
          </cell>
          <cell r="F263">
            <v>0</v>
          </cell>
          <cell r="H263" t="str">
            <v>A4</v>
          </cell>
          <cell r="I263">
            <v>0.125</v>
          </cell>
          <cell r="J263">
            <v>39441</v>
          </cell>
          <cell r="K263">
            <v>39447</v>
          </cell>
          <cell r="P263" t="str">
            <v/>
          </cell>
          <cell r="S263" t="str">
            <v/>
          </cell>
        </row>
        <row r="264">
          <cell r="A264">
            <v>205</v>
          </cell>
          <cell r="B264" t="str">
            <v>MD-1015-E-7000</v>
          </cell>
          <cell r="C264" t="str">
            <v>MD-E06-E06-006</v>
          </cell>
          <cell r="D264" t="str">
            <v>E.40.EL.000.060</v>
          </cell>
          <cell r="E264" t="str">
            <v>Memorial Descritivo</v>
          </cell>
          <cell r="F264">
            <v>0</v>
          </cell>
          <cell r="H264" t="str">
            <v>A4</v>
          </cell>
          <cell r="I264">
            <v>1</v>
          </cell>
          <cell r="J264">
            <v>39441</v>
          </cell>
          <cell r="K264">
            <v>39447</v>
          </cell>
          <cell r="P264" t="str">
            <v/>
          </cell>
          <cell r="S264" t="str">
            <v/>
          </cell>
        </row>
        <row r="265">
          <cell r="E265" t="str">
            <v>TELEFONIA E DADOS</v>
          </cell>
          <cell r="F265">
            <v>0</v>
          </cell>
          <cell r="P265" t="str">
            <v/>
          </cell>
          <cell r="S265" t="str">
            <v/>
          </cell>
        </row>
        <row r="266">
          <cell r="A266">
            <v>206</v>
          </cell>
          <cell r="B266" t="str">
            <v>1015-K-7000</v>
          </cell>
          <cell r="C266" t="str">
            <v>DE-E06-E47-001</v>
          </cell>
          <cell r="D266" t="str">
            <v>E.40.CM.010.045</v>
          </cell>
          <cell r="E266" t="str">
            <v>Planta Baixa</v>
          </cell>
          <cell r="F266">
            <v>0</v>
          </cell>
          <cell r="H266" t="str">
            <v>A1</v>
          </cell>
          <cell r="I266">
            <v>1</v>
          </cell>
          <cell r="J266">
            <v>39441</v>
          </cell>
          <cell r="K266">
            <v>39447</v>
          </cell>
          <cell r="P266" t="str">
            <v/>
          </cell>
          <cell r="S266" t="str">
            <v/>
          </cell>
        </row>
        <row r="267">
          <cell r="A267">
            <v>207</v>
          </cell>
          <cell r="B267" t="str">
            <v>LM-1015-K-7000</v>
          </cell>
          <cell r="C267" t="str">
            <v>LM-E06-E47-001</v>
          </cell>
          <cell r="D267" t="str">
            <v>E.40.CM.010.045</v>
          </cell>
          <cell r="E267" t="str">
            <v>Lista de Materiais</v>
          </cell>
          <cell r="F267">
            <v>0</v>
          </cell>
          <cell r="H267" t="str">
            <v>A4</v>
          </cell>
          <cell r="I267">
            <v>0.125</v>
          </cell>
          <cell r="J267">
            <v>39441</v>
          </cell>
          <cell r="K267">
            <v>39447</v>
          </cell>
          <cell r="P267" t="str">
            <v/>
          </cell>
          <cell r="S267" t="str">
            <v/>
          </cell>
        </row>
        <row r="268">
          <cell r="E268" t="str">
            <v>HIDROSSANITÁRIAS</v>
          </cell>
          <cell r="F268">
            <v>0</v>
          </cell>
          <cell r="P268" t="str">
            <v/>
          </cell>
          <cell r="S268" t="str">
            <v/>
          </cell>
        </row>
        <row r="269">
          <cell r="A269">
            <v>208</v>
          </cell>
          <cell r="B269" t="str">
            <v>1015-B-7000</v>
          </cell>
          <cell r="C269" t="str">
            <v>DE-E06-B49-006</v>
          </cell>
          <cell r="D269" t="str">
            <v>E.40.IE.010.055</v>
          </cell>
          <cell r="E269" t="str">
            <v>Planta e Isométrico - Água Fria</v>
          </cell>
          <cell r="F269">
            <v>0</v>
          </cell>
          <cell r="H269" t="str">
            <v>A1</v>
          </cell>
          <cell r="I269">
            <v>1</v>
          </cell>
          <cell r="J269">
            <v>39441</v>
          </cell>
          <cell r="K269">
            <v>39447</v>
          </cell>
          <cell r="P269" t="str">
            <v/>
          </cell>
          <cell r="S269" t="str">
            <v/>
          </cell>
        </row>
        <row r="270">
          <cell r="A270">
            <v>209</v>
          </cell>
          <cell r="B270" t="str">
            <v>1015-B-7002</v>
          </cell>
          <cell r="C270" t="str">
            <v>DE-E06-B49-007</v>
          </cell>
          <cell r="D270" t="str">
            <v>E.40.IE.010.055</v>
          </cell>
          <cell r="E270" t="str">
            <v>Planta e Esquema Vertical - Esgoto Sanitário</v>
          </cell>
          <cell r="F270">
            <v>0</v>
          </cell>
          <cell r="H270" t="str">
            <v>A1</v>
          </cell>
          <cell r="I270">
            <v>1</v>
          </cell>
          <cell r="J270">
            <v>39441</v>
          </cell>
          <cell r="K270">
            <v>39447</v>
          </cell>
          <cell r="P270" t="str">
            <v/>
          </cell>
          <cell r="S270" t="str">
            <v/>
          </cell>
        </row>
        <row r="271">
          <cell r="A271">
            <v>210</v>
          </cell>
          <cell r="B271" t="str">
            <v>1015-B-7003</v>
          </cell>
          <cell r="C271" t="str">
            <v>DE-E06-B49-008</v>
          </cell>
          <cell r="D271" t="str">
            <v>E.40.IE.010.055</v>
          </cell>
          <cell r="E271" t="str">
            <v>Planta e Detalhes - Águas Pluviais</v>
          </cell>
          <cell r="F271">
            <v>0</v>
          </cell>
          <cell r="H271" t="str">
            <v>A1</v>
          </cell>
          <cell r="I271">
            <v>1</v>
          </cell>
          <cell r="J271">
            <v>39441</v>
          </cell>
          <cell r="K271">
            <v>39447</v>
          </cell>
          <cell r="P271" t="str">
            <v/>
          </cell>
          <cell r="S271" t="str">
            <v/>
          </cell>
        </row>
        <row r="272">
          <cell r="A272">
            <v>211</v>
          </cell>
          <cell r="B272" t="str">
            <v>1015-B-7004</v>
          </cell>
          <cell r="C272" t="str">
            <v>DE-E06-B49-009</v>
          </cell>
          <cell r="D272" t="str">
            <v>E.40.IE.010.055</v>
          </cell>
          <cell r="E272" t="str">
            <v>Planta da Cobertura - Água Fria</v>
          </cell>
          <cell r="F272">
            <v>0</v>
          </cell>
          <cell r="H272" t="str">
            <v>A1</v>
          </cell>
          <cell r="I272">
            <v>1</v>
          </cell>
          <cell r="J272">
            <v>39441</v>
          </cell>
          <cell r="K272">
            <v>39447</v>
          </cell>
          <cell r="P272" t="str">
            <v/>
          </cell>
          <cell r="S272" t="str">
            <v/>
          </cell>
        </row>
        <row r="273">
          <cell r="A273">
            <v>212</v>
          </cell>
          <cell r="B273" t="str">
            <v>LM-1015-B-7000</v>
          </cell>
          <cell r="C273" t="str">
            <v>LM-E06-B49-005</v>
          </cell>
          <cell r="D273" t="str">
            <v>E.40.IE.010.055</v>
          </cell>
          <cell r="E273" t="str">
            <v>Lista de Material</v>
          </cell>
          <cell r="F273">
            <v>0</v>
          </cell>
          <cell r="H273" t="str">
            <v>A4</v>
          </cell>
          <cell r="I273">
            <v>0.375</v>
          </cell>
          <cell r="J273">
            <v>39441</v>
          </cell>
          <cell r="K273">
            <v>39447</v>
          </cell>
          <cell r="P273" t="str">
            <v/>
          </cell>
          <cell r="S273" t="str">
            <v/>
          </cell>
        </row>
        <row r="274">
          <cell r="E274" t="str">
            <v>ORÇAMENTAÇÃO</v>
          </cell>
          <cell r="F274">
            <v>0</v>
          </cell>
          <cell r="P274" t="str">
            <v/>
          </cell>
          <cell r="S274" t="str">
            <v/>
          </cell>
        </row>
        <row r="275">
          <cell r="A275">
            <v>213</v>
          </cell>
          <cell r="B275" t="str">
            <v>RT-1015-H-7000</v>
          </cell>
          <cell r="C275" t="str">
            <v>RT-E06-B00-005</v>
          </cell>
          <cell r="D275" t="str">
            <v>E.40.00.000.006</v>
          </cell>
          <cell r="E275" t="str">
            <v>Pacote para Orçamentação</v>
          </cell>
          <cell r="F275">
            <v>0</v>
          </cell>
          <cell r="H275" t="str">
            <v>A4</v>
          </cell>
          <cell r="I275">
            <v>1.25</v>
          </cell>
          <cell r="J275">
            <v>39473</v>
          </cell>
          <cell r="K275">
            <v>39532</v>
          </cell>
          <cell r="P275" t="str">
            <v/>
          </cell>
          <cell r="S275" t="str">
            <v/>
          </cell>
        </row>
        <row r="276">
          <cell r="E276" t="str">
            <v>ANÁLISE DE PROPOSTA</v>
          </cell>
          <cell r="F276">
            <v>0</v>
          </cell>
          <cell r="P276" t="str">
            <v/>
          </cell>
          <cell r="S276" t="str">
            <v/>
          </cell>
        </row>
        <row r="277">
          <cell r="A277">
            <v>214</v>
          </cell>
          <cell r="B277" t="str">
            <v>PT-1015-H-7000</v>
          </cell>
          <cell r="C277" t="str">
            <v>PT-E06-B00-005</v>
          </cell>
          <cell r="D277" t="str">
            <v>E.40.00.000.006</v>
          </cell>
          <cell r="E277" t="str">
            <v>Análise de Proposta</v>
          </cell>
          <cell r="F277">
            <v>0</v>
          </cell>
          <cell r="H277" t="str">
            <v>A4</v>
          </cell>
          <cell r="I277">
            <v>1</v>
          </cell>
          <cell r="J277">
            <v>39473</v>
          </cell>
          <cell r="K277">
            <v>39532</v>
          </cell>
          <cell r="P277" t="str">
            <v/>
          </cell>
          <cell r="S277" t="str">
            <v/>
          </cell>
        </row>
        <row r="278">
          <cell r="B278">
            <v>1016</v>
          </cell>
          <cell r="E278" t="str">
            <v>OFICINA/ ESCRITÓRIO/ LABORATÓRIO DA FÁBRICA DE EXPLOSIVOS</v>
          </cell>
          <cell r="F278">
            <v>0</v>
          </cell>
          <cell r="P278" t="str">
            <v/>
          </cell>
          <cell r="S278" t="str">
            <v/>
          </cell>
        </row>
        <row r="279">
          <cell r="E279" t="str">
            <v>ARQUITETURA</v>
          </cell>
          <cell r="F279">
            <v>0</v>
          </cell>
          <cell r="P279" t="str">
            <v/>
          </cell>
          <cell r="S279" t="str">
            <v/>
          </cell>
        </row>
        <row r="280">
          <cell r="A280">
            <v>215</v>
          </cell>
          <cell r="B280" t="str">
            <v>1016-A-7000</v>
          </cell>
          <cell r="C280" t="str">
            <v>DE-E06-B15-020</v>
          </cell>
          <cell r="D280" t="str">
            <v>E.40.AR.010.075</v>
          </cell>
          <cell r="E280" t="str">
            <v>Planta Baixa e Cobertura e Pag. Forro</v>
          </cell>
          <cell r="F280">
            <v>0</v>
          </cell>
          <cell r="H280" t="str">
            <v>A1</v>
          </cell>
          <cell r="I280">
            <v>1</v>
          </cell>
          <cell r="J280">
            <v>39387</v>
          </cell>
          <cell r="K280">
            <v>39393</v>
          </cell>
          <cell r="P280" t="str">
            <v/>
          </cell>
          <cell r="S280" t="str">
            <v/>
          </cell>
        </row>
        <row r="281">
          <cell r="A281">
            <v>216</v>
          </cell>
          <cell r="B281" t="str">
            <v>1016-A-7001</v>
          </cell>
          <cell r="C281" t="str">
            <v>DE-E06-B15-021</v>
          </cell>
          <cell r="D281" t="str">
            <v>E.40.AR.010.075</v>
          </cell>
          <cell r="E281" t="str">
            <v>Cortes e Fachadas</v>
          </cell>
          <cell r="F281">
            <v>0</v>
          </cell>
          <cell r="H281" t="str">
            <v>A1</v>
          </cell>
          <cell r="I281">
            <v>1</v>
          </cell>
          <cell r="J281">
            <v>39387</v>
          </cell>
          <cell r="K281">
            <v>39393</v>
          </cell>
          <cell r="P281" t="str">
            <v/>
          </cell>
          <cell r="S281" t="str">
            <v/>
          </cell>
        </row>
        <row r="282">
          <cell r="A282">
            <v>217</v>
          </cell>
          <cell r="B282" t="str">
            <v>1016-A-7002</v>
          </cell>
          <cell r="C282" t="str">
            <v>DE-E06-B15-022</v>
          </cell>
          <cell r="D282" t="str">
            <v>E.40.AR.010.085</v>
          </cell>
          <cell r="E282" t="str">
            <v>Det. Sanitários</v>
          </cell>
          <cell r="F282">
            <v>0</v>
          </cell>
          <cell r="H282" t="str">
            <v>A1</v>
          </cell>
          <cell r="I282">
            <v>1</v>
          </cell>
          <cell r="J282">
            <v>39404</v>
          </cell>
          <cell r="K282">
            <v>39408</v>
          </cell>
          <cell r="P282" t="str">
            <v/>
          </cell>
          <cell r="S282" t="str">
            <v/>
          </cell>
        </row>
        <row r="283">
          <cell r="E283" t="str">
            <v>CONCRETO</v>
          </cell>
          <cell r="F283">
            <v>0</v>
          </cell>
          <cell r="P283" t="str">
            <v/>
          </cell>
          <cell r="S283" t="str">
            <v/>
          </cell>
        </row>
        <row r="284">
          <cell r="A284">
            <v>218</v>
          </cell>
          <cell r="B284" t="str">
            <v>LV-1016-C-7000</v>
          </cell>
          <cell r="C284" t="str">
            <v>LV-E06-B03-006</v>
          </cell>
          <cell r="D284" t="str">
            <v>E.40.CN.010.055</v>
          </cell>
          <cell r="E284" t="str">
            <v>Lista de Verificação de Desenhos de Fornecedores</v>
          </cell>
          <cell r="F284">
            <v>0</v>
          </cell>
          <cell r="H284" t="str">
            <v>A4</v>
          </cell>
          <cell r="I284">
            <v>6</v>
          </cell>
          <cell r="J284">
            <v>39424</v>
          </cell>
          <cell r="K284">
            <v>39430</v>
          </cell>
          <cell r="P284" t="str">
            <v/>
          </cell>
          <cell r="S284" t="str">
            <v/>
          </cell>
        </row>
        <row r="285">
          <cell r="E285" t="str">
            <v>METÁLICA</v>
          </cell>
          <cell r="F285">
            <v>0</v>
          </cell>
          <cell r="P285" t="str">
            <v/>
          </cell>
          <cell r="S285" t="str">
            <v/>
          </cell>
        </row>
        <row r="286">
          <cell r="A286">
            <v>219</v>
          </cell>
          <cell r="B286" t="str">
            <v>LV-1016-S-7000</v>
          </cell>
          <cell r="C286" t="str">
            <v>LV-E06-B04-006</v>
          </cell>
          <cell r="D286" t="str">
            <v>E.40.EM.010.055</v>
          </cell>
          <cell r="E286" t="str">
            <v>Lista de Verificação de Desenhos de Fornecedores</v>
          </cell>
          <cell r="F286">
            <v>0</v>
          </cell>
          <cell r="H286" t="str">
            <v>A4</v>
          </cell>
          <cell r="I286">
            <v>6</v>
          </cell>
          <cell r="J286">
            <v>39424</v>
          </cell>
          <cell r="K286">
            <v>39430</v>
          </cell>
          <cell r="P286" t="str">
            <v/>
          </cell>
          <cell r="S286" t="str">
            <v/>
          </cell>
        </row>
        <row r="287">
          <cell r="E287" t="str">
            <v>ELÉTRICA</v>
          </cell>
          <cell r="F287">
            <v>0</v>
          </cell>
          <cell r="P287" t="str">
            <v/>
          </cell>
          <cell r="S287" t="str">
            <v/>
          </cell>
        </row>
        <row r="288">
          <cell r="A288">
            <v>220</v>
          </cell>
          <cell r="B288" t="str">
            <v>1016-E-7000</v>
          </cell>
          <cell r="C288" t="str">
            <v>DE-E06-E06-024</v>
          </cell>
          <cell r="D288" t="str">
            <v>E.40.EL.000.075</v>
          </cell>
          <cell r="E288" t="str">
            <v>Planta de Distribuição de Força e Aterramento</v>
          </cell>
          <cell r="F288">
            <v>0</v>
          </cell>
          <cell r="H288" t="str">
            <v>A1</v>
          </cell>
          <cell r="I288">
            <v>1</v>
          </cell>
          <cell r="J288">
            <v>39404</v>
          </cell>
          <cell r="K288">
            <v>39410</v>
          </cell>
          <cell r="P288" t="str">
            <v/>
          </cell>
          <cell r="S288" t="str">
            <v/>
          </cell>
        </row>
        <row r="289">
          <cell r="A289">
            <v>221</v>
          </cell>
          <cell r="B289" t="str">
            <v>1016-E-7001</v>
          </cell>
          <cell r="C289" t="str">
            <v>DE-E06-E06-025</v>
          </cell>
          <cell r="D289" t="str">
            <v>E.40.EL.000.075</v>
          </cell>
          <cell r="E289" t="str">
            <v>Planta de Iluminação e Tomadas de Corrente</v>
          </cell>
          <cell r="F289">
            <v>0</v>
          </cell>
          <cell r="H289" t="str">
            <v>A1</v>
          </cell>
          <cell r="I289">
            <v>1</v>
          </cell>
          <cell r="J289">
            <v>39404</v>
          </cell>
          <cell r="K289">
            <v>39410</v>
          </cell>
          <cell r="P289" t="str">
            <v/>
          </cell>
          <cell r="S289" t="str">
            <v/>
          </cell>
        </row>
        <row r="290">
          <cell r="A290">
            <v>222</v>
          </cell>
          <cell r="B290" t="str">
            <v>1016-E-7002</v>
          </cell>
          <cell r="C290" t="str">
            <v>DE-E06-E06-026</v>
          </cell>
          <cell r="D290" t="str">
            <v>E.40.EL.000.075</v>
          </cell>
          <cell r="E290" t="str">
            <v>Planta de SPDA</v>
          </cell>
          <cell r="F290">
            <v>0</v>
          </cell>
          <cell r="H290" t="str">
            <v>A1</v>
          </cell>
          <cell r="I290">
            <v>1</v>
          </cell>
          <cell r="J290">
            <v>39404</v>
          </cell>
          <cell r="K290">
            <v>39410</v>
          </cell>
          <cell r="P290" t="str">
            <v/>
          </cell>
          <cell r="S290" t="str">
            <v/>
          </cell>
        </row>
        <row r="291">
          <cell r="A291">
            <v>223</v>
          </cell>
          <cell r="B291" t="str">
            <v>1016-E-7003</v>
          </cell>
          <cell r="C291" t="str">
            <v>DE-E06-E06-027</v>
          </cell>
          <cell r="D291" t="str">
            <v>E.40.EL.000.075</v>
          </cell>
          <cell r="E291" t="str">
            <v>Diagrama Unifilar e Quadro de Cargas Elétricas</v>
          </cell>
          <cell r="F291">
            <v>0</v>
          </cell>
          <cell r="H291" t="str">
            <v>A1</v>
          </cell>
          <cell r="I291">
            <v>1.25</v>
          </cell>
          <cell r="J291">
            <v>39404</v>
          </cell>
          <cell r="K291">
            <v>39410</v>
          </cell>
          <cell r="P291" t="str">
            <v/>
          </cell>
          <cell r="S291" t="str">
            <v/>
          </cell>
        </row>
        <row r="292">
          <cell r="A292">
            <v>224</v>
          </cell>
          <cell r="B292" t="str">
            <v>MC-1016-E-7000</v>
          </cell>
          <cell r="C292" t="str">
            <v>MC-E06-E06-013</v>
          </cell>
          <cell r="D292" t="str">
            <v>E.40.EL.000.075</v>
          </cell>
          <cell r="E292" t="str">
            <v>Memória de Cálculo de Iluminação</v>
          </cell>
          <cell r="F292">
            <v>0</v>
          </cell>
          <cell r="H292" t="str">
            <v>A4</v>
          </cell>
          <cell r="I292">
            <v>3</v>
          </cell>
          <cell r="J292">
            <v>39404</v>
          </cell>
          <cell r="K292">
            <v>39410</v>
          </cell>
          <cell r="P292" t="str">
            <v/>
          </cell>
          <cell r="S292" t="str">
            <v/>
          </cell>
        </row>
        <row r="293">
          <cell r="A293">
            <v>225</v>
          </cell>
          <cell r="B293" t="str">
            <v>MC-1016-E-7001</v>
          </cell>
          <cell r="C293" t="str">
            <v>MC-E06-E06-014</v>
          </cell>
          <cell r="D293" t="str">
            <v>E.40.EL.000.075</v>
          </cell>
          <cell r="E293" t="str">
            <v>Memória de Cálculo de SPDA</v>
          </cell>
          <cell r="F293">
            <v>0</v>
          </cell>
          <cell r="H293" t="str">
            <v>A4</v>
          </cell>
          <cell r="I293">
            <v>3</v>
          </cell>
          <cell r="J293">
            <v>39404</v>
          </cell>
          <cell r="K293">
            <v>39410</v>
          </cell>
          <cell r="P293" t="str">
            <v/>
          </cell>
          <cell r="S293" t="str">
            <v/>
          </cell>
        </row>
        <row r="294">
          <cell r="A294">
            <v>226</v>
          </cell>
          <cell r="B294" t="str">
            <v>LM-1016-E-7000</v>
          </cell>
          <cell r="C294" t="str">
            <v>LM-E06-E06-007</v>
          </cell>
          <cell r="D294" t="str">
            <v>E.40.EL.000.075</v>
          </cell>
          <cell r="E294" t="str">
            <v>Lista de Materiais</v>
          </cell>
          <cell r="F294">
            <v>0</v>
          </cell>
          <cell r="H294" t="str">
            <v>A4</v>
          </cell>
          <cell r="I294">
            <v>1</v>
          </cell>
          <cell r="J294">
            <v>39404</v>
          </cell>
          <cell r="K294">
            <v>39410</v>
          </cell>
          <cell r="P294" t="str">
            <v/>
          </cell>
          <cell r="S294" t="str">
            <v/>
          </cell>
        </row>
        <row r="295">
          <cell r="A295">
            <v>227</v>
          </cell>
          <cell r="B295" t="str">
            <v>FD-1016-E-7000</v>
          </cell>
          <cell r="C295" t="str">
            <v>FD-E06-E06-007</v>
          </cell>
          <cell r="D295" t="str">
            <v>E.40.EL.000.075</v>
          </cell>
          <cell r="E295" t="str">
            <v>Folha de Dados (Quadro de Distribuição)</v>
          </cell>
          <cell r="F295">
            <v>0</v>
          </cell>
          <cell r="H295" t="str">
            <v>A4</v>
          </cell>
          <cell r="I295">
            <v>0.125</v>
          </cell>
          <cell r="J295">
            <v>39404</v>
          </cell>
          <cell r="K295">
            <v>39410</v>
          </cell>
          <cell r="P295" t="str">
            <v/>
          </cell>
          <cell r="S295" t="str">
            <v/>
          </cell>
        </row>
        <row r="296">
          <cell r="A296">
            <v>228</v>
          </cell>
          <cell r="B296" t="str">
            <v>MD-1016-E-7000</v>
          </cell>
          <cell r="C296" t="str">
            <v>MD-E06-E06-007</v>
          </cell>
          <cell r="D296" t="str">
            <v>E.40.EL.000.075</v>
          </cell>
          <cell r="E296" t="str">
            <v>Memorial Descritivo</v>
          </cell>
          <cell r="F296">
            <v>0</v>
          </cell>
          <cell r="H296" t="str">
            <v>A4</v>
          </cell>
          <cell r="I296">
            <v>1</v>
          </cell>
          <cell r="J296">
            <v>39404</v>
          </cell>
          <cell r="K296">
            <v>39410</v>
          </cell>
          <cell r="P296" t="str">
            <v/>
          </cell>
          <cell r="S296" t="str">
            <v/>
          </cell>
        </row>
        <row r="297">
          <cell r="E297" t="str">
            <v>TELEFONIA E DADOS</v>
          </cell>
          <cell r="F297">
            <v>0</v>
          </cell>
          <cell r="P297" t="str">
            <v/>
          </cell>
          <cell r="S297" t="str">
            <v/>
          </cell>
        </row>
        <row r="298">
          <cell r="A298">
            <v>229</v>
          </cell>
          <cell r="B298" t="str">
            <v>1016-K-7000</v>
          </cell>
          <cell r="C298" t="str">
            <v>DE-E06-E47-002</v>
          </cell>
          <cell r="D298" t="str">
            <v>E.40.CM.010.060</v>
          </cell>
          <cell r="E298" t="str">
            <v>Planta Baixa</v>
          </cell>
          <cell r="F298">
            <v>0</v>
          </cell>
          <cell r="H298" t="str">
            <v>A1</v>
          </cell>
          <cell r="I298">
            <v>1</v>
          </cell>
          <cell r="J298">
            <v>39404</v>
          </cell>
          <cell r="K298">
            <v>39410</v>
          </cell>
          <cell r="P298" t="str">
            <v/>
          </cell>
          <cell r="S298" t="str">
            <v/>
          </cell>
        </row>
        <row r="299">
          <cell r="A299">
            <v>230</v>
          </cell>
          <cell r="B299" t="str">
            <v>LM-1016-K-7000</v>
          </cell>
          <cell r="C299" t="str">
            <v>LM-E06-E47-002</v>
          </cell>
          <cell r="D299" t="str">
            <v>E.40.CM.010.060</v>
          </cell>
          <cell r="E299" t="str">
            <v>Lista de Materiais</v>
          </cell>
          <cell r="F299">
            <v>0</v>
          </cell>
          <cell r="H299" t="str">
            <v>A4</v>
          </cell>
          <cell r="I299">
            <v>0.125</v>
          </cell>
          <cell r="J299">
            <v>39404</v>
          </cell>
          <cell r="K299">
            <v>39410</v>
          </cell>
          <cell r="P299" t="str">
            <v/>
          </cell>
          <cell r="S299" t="str">
            <v/>
          </cell>
        </row>
        <row r="300">
          <cell r="E300" t="str">
            <v>HIDROSSANITÁRIAS</v>
          </cell>
          <cell r="F300">
            <v>0</v>
          </cell>
          <cell r="P300" t="str">
            <v/>
          </cell>
          <cell r="S300" t="str">
            <v/>
          </cell>
        </row>
        <row r="301">
          <cell r="A301">
            <v>231</v>
          </cell>
          <cell r="B301" t="str">
            <v>1016-B-7000</v>
          </cell>
          <cell r="C301" t="str">
            <v>DE-E06-B49-010</v>
          </cell>
          <cell r="D301" t="str">
            <v>E.40.IE.010.070</v>
          </cell>
          <cell r="E301" t="str">
            <v>Planta e Isométrico - Água Fria</v>
          </cell>
          <cell r="F301">
            <v>0</v>
          </cell>
          <cell r="H301" t="str">
            <v>A1</v>
          </cell>
          <cell r="I301">
            <v>1</v>
          </cell>
          <cell r="J301">
            <v>39404</v>
          </cell>
          <cell r="K301">
            <v>39410</v>
          </cell>
          <cell r="P301" t="str">
            <v/>
          </cell>
          <cell r="S301" t="str">
            <v/>
          </cell>
        </row>
        <row r="302">
          <cell r="A302">
            <v>232</v>
          </cell>
          <cell r="B302" t="str">
            <v>1016-B-7001</v>
          </cell>
          <cell r="C302" t="str">
            <v>DE-E06-B49-011</v>
          </cell>
          <cell r="D302" t="str">
            <v>E.40.IE.010.070</v>
          </cell>
          <cell r="E302" t="str">
            <v>Planta e Esquema Vertical - Esgoto Sanitário</v>
          </cell>
          <cell r="F302">
            <v>0</v>
          </cell>
          <cell r="H302" t="str">
            <v>A1</v>
          </cell>
          <cell r="I302">
            <v>1</v>
          </cell>
          <cell r="J302">
            <v>39404</v>
          </cell>
          <cell r="K302">
            <v>39410</v>
          </cell>
          <cell r="P302" t="str">
            <v/>
          </cell>
          <cell r="S302" t="str">
            <v/>
          </cell>
        </row>
        <row r="303">
          <cell r="A303">
            <v>233</v>
          </cell>
          <cell r="B303" t="str">
            <v>1016-B-7002</v>
          </cell>
          <cell r="C303" t="str">
            <v>DE-E06-B49-012</v>
          </cell>
          <cell r="D303" t="str">
            <v>E.40.IE.010.070</v>
          </cell>
          <cell r="E303" t="str">
            <v>Planta e Detalhes - Águas Pluviais</v>
          </cell>
          <cell r="F303">
            <v>0</v>
          </cell>
          <cell r="H303" t="str">
            <v>A1</v>
          </cell>
          <cell r="I303">
            <v>1</v>
          </cell>
          <cell r="J303">
            <v>39404</v>
          </cell>
          <cell r="K303">
            <v>39410</v>
          </cell>
          <cell r="P303" t="str">
            <v/>
          </cell>
          <cell r="S303" t="str">
            <v/>
          </cell>
        </row>
        <row r="304">
          <cell r="A304">
            <v>234</v>
          </cell>
          <cell r="B304" t="str">
            <v>1016-B-7003</v>
          </cell>
          <cell r="C304" t="str">
            <v>DE-E06-B49-013</v>
          </cell>
          <cell r="D304" t="str">
            <v>E.40.IE.010.070</v>
          </cell>
          <cell r="E304" t="str">
            <v>Planta da Cobertura - Água Fria</v>
          </cell>
          <cell r="F304">
            <v>0</v>
          </cell>
          <cell r="H304" t="str">
            <v>A1</v>
          </cell>
          <cell r="I304">
            <v>1</v>
          </cell>
          <cell r="J304">
            <v>39404</v>
          </cell>
          <cell r="K304">
            <v>39410</v>
          </cell>
          <cell r="P304" t="str">
            <v/>
          </cell>
          <cell r="S304" t="str">
            <v/>
          </cell>
        </row>
        <row r="305">
          <cell r="A305">
            <v>235</v>
          </cell>
          <cell r="B305" t="str">
            <v>LM-1016-B-7000</v>
          </cell>
          <cell r="C305" t="str">
            <v>LM-E06-B49-006</v>
          </cell>
          <cell r="D305" t="str">
            <v>E.40.IE.010.070</v>
          </cell>
          <cell r="E305" t="str">
            <v>Lista de Material</v>
          </cell>
          <cell r="F305">
            <v>0</v>
          </cell>
          <cell r="H305" t="str">
            <v>A4</v>
          </cell>
          <cell r="I305">
            <v>0.375</v>
          </cell>
          <cell r="J305">
            <v>39404</v>
          </cell>
          <cell r="K305">
            <v>39410</v>
          </cell>
          <cell r="P305" t="str">
            <v/>
          </cell>
          <cell r="S305" t="str">
            <v/>
          </cell>
        </row>
        <row r="306">
          <cell r="E306" t="str">
            <v>ORÇAMENTAÇÃO</v>
          </cell>
          <cell r="F306">
            <v>0</v>
          </cell>
          <cell r="P306" t="str">
            <v/>
          </cell>
          <cell r="S306" t="str">
            <v/>
          </cell>
        </row>
        <row r="307">
          <cell r="A307">
            <v>236</v>
          </cell>
          <cell r="B307" t="str">
            <v>RT-1016-H-7000</v>
          </cell>
          <cell r="C307" t="str">
            <v>RT-E06-B00-006</v>
          </cell>
          <cell r="D307" t="str">
            <v>E.40.00.000.006</v>
          </cell>
          <cell r="E307" t="str">
            <v>Pacote para Orçamentação</v>
          </cell>
          <cell r="F307">
            <v>0</v>
          </cell>
          <cell r="H307" t="str">
            <v>A4</v>
          </cell>
          <cell r="I307">
            <v>2.75</v>
          </cell>
          <cell r="J307">
            <v>39473</v>
          </cell>
          <cell r="K307">
            <v>39532</v>
          </cell>
          <cell r="P307" t="str">
            <v/>
          </cell>
          <cell r="S307" t="str">
            <v/>
          </cell>
        </row>
        <row r="308">
          <cell r="E308" t="str">
            <v>ANÁLISE DE PROPOSTA</v>
          </cell>
          <cell r="F308">
            <v>0</v>
          </cell>
          <cell r="P308" t="str">
            <v/>
          </cell>
          <cell r="S308" t="str">
            <v/>
          </cell>
        </row>
        <row r="309">
          <cell r="A309">
            <v>237</v>
          </cell>
          <cell r="B309" t="str">
            <v>PT-1016-H-7000</v>
          </cell>
          <cell r="C309" t="str">
            <v>PT-E06-B00-006</v>
          </cell>
          <cell r="D309" t="str">
            <v>E.40.00.000.006</v>
          </cell>
          <cell r="E309" t="str">
            <v>Análise de Proposta</v>
          </cell>
          <cell r="F309">
            <v>0</v>
          </cell>
          <cell r="H309" t="str">
            <v>A4</v>
          </cell>
          <cell r="I309">
            <v>2</v>
          </cell>
          <cell r="J309">
            <v>39473</v>
          </cell>
          <cell r="K309">
            <v>39532</v>
          </cell>
          <cell r="P309" t="str">
            <v/>
          </cell>
          <cell r="S309" t="str">
            <v/>
          </cell>
        </row>
        <row r="310">
          <cell r="B310">
            <v>1017</v>
          </cell>
          <cell r="E310" t="str">
            <v>DEPÓSITO DE NITRATO DE SÓDIO</v>
          </cell>
          <cell r="F310">
            <v>0</v>
          </cell>
          <cell r="P310" t="str">
            <v/>
          </cell>
          <cell r="S310" t="str">
            <v/>
          </cell>
        </row>
        <row r="311">
          <cell r="E311" t="str">
            <v>ARQUITETURA</v>
          </cell>
          <cell r="F311">
            <v>0</v>
          </cell>
          <cell r="P311" t="str">
            <v/>
          </cell>
          <cell r="S311" t="str">
            <v/>
          </cell>
        </row>
        <row r="312">
          <cell r="A312">
            <v>238</v>
          </cell>
          <cell r="B312" t="str">
            <v>1017-A-7000</v>
          </cell>
          <cell r="C312" t="str">
            <v>DE-E06-B15-023</v>
          </cell>
          <cell r="D312" t="str">
            <v>E.40.AR.010.090</v>
          </cell>
          <cell r="E312" t="str">
            <v>Planta Baixa, Cobertura, Cortes e Fachadas</v>
          </cell>
          <cell r="F312">
            <v>0.1</v>
          </cell>
          <cell r="H312" t="str">
            <v>A1</v>
          </cell>
          <cell r="I312">
            <v>1</v>
          </cell>
          <cell r="J312">
            <v>39350</v>
          </cell>
          <cell r="K312">
            <v>39356</v>
          </cell>
          <cell r="P312">
            <v>0</v>
          </cell>
          <cell r="S312">
            <v>0</v>
          </cell>
        </row>
        <row r="313">
          <cell r="E313" t="str">
            <v>CONCRETO</v>
          </cell>
          <cell r="F313">
            <v>0</v>
          </cell>
          <cell r="P313" t="str">
            <v/>
          </cell>
          <cell r="S313" t="str">
            <v/>
          </cell>
        </row>
        <row r="314">
          <cell r="A314">
            <v>239</v>
          </cell>
          <cell r="B314" t="str">
            <v>LV-1017-C-7000</v>
          </cell>
          <cell r="C314" t="str">
            <v>LV-E06-B03-007</v>
          </cell>
          <cell r="D314" t="str">
            <v>E.40.CN.010.065</v>
          </cell>
          <cell r="E314" t="str">
            <v>Lista de Verificação de Desenhos de Fornecedores</v>
          </cell>
          <cell r="F314">
            <v>0</v>
          </cell>
          <cell r="H314" t="str">
            <v>A4</v>
          </cell>
          <cell r="I314">
            <v>3</v>
          </cell>
          <cell r="J314">
            <v>39387</v>
          </cell>
          <cell r="K314">
            <v>39393</v>
          </cell>
          <cell r="P314" t="str">
            <v/>
          </cell>
          <cell r="S314" t="str">
            <v/>
          </cell>
        </row>
        <row r="315">
          <cell r="E315" t="str">
            <v>METÁLICA</v>
          </cell>
          <cell r="F315">
            <v>0</v>
          </cell>
          <cell r="P315" t="str">
            <v/>
          </cell>
          <cell r="S315" t="str">
            <v/>
          </cell>
        </row>
        <row r="316">
          <cell r="A316">
            <v>240</v>
          </cell>
          <cell r="B316" t="str">
            <v>LV-1017-S-7000</v>
          </cell>
          <cell r="C316" t="str">
            <v>LV-E06-B04-007</v>
          </cell>
          <cell r="D316" t="str">
            <v>E.40.EM.010.065</v>
          </cell>
          <cell r="E316" t="str">
            <v>Lista de Verificação de Desenhos de Fornecedores</v>
          </cell>
          <cell r="F316">
            <v>0</v>
          </cell>
          <cell r="H316" t="str">
            <v>A4</v>
          </cell>
          <cell r="I316">
            <v>3</v>
          </cell>
          <cell r="J316">
            <v>39387</v>
          </cell>
          <cell r="K316">
            <v>39393</v>
          </cell>
          <cell r="P316" t="str">
            <v/>
          </cell>
          <cell r="S316" t="str">
            <v/>
          </cell>
        </row>
        <row r="317">
          <cell r="E317" t="str">
            <v>ELÉTRICA</v>
          </cell>
          <cell r="F317">
            <v>0</v>
          </cell>
          <cell r="P317" t="str">
            <v/>
          </cell>
          <cell r="S317" t="str">
            <v/>
          </cell>
        </row>
        <row r="318">
          <cell r="A318">
            <v>241</v>
          </cell>
          <cell r="B318" t="str">
            <v>1017-E-7000</v>
          </cell>
          <cell r="C318" t="str">
            <v>DE-E06-E06-015</v>
          </cell>
          <cell r="D318" t="str">
            <v>E.40.EL.000.090</v>
          </cell>
          <cell r="E318" t="str">
            <v>Planta de SPDA</v>
          </cell>
          <cell r="F318">
            <v>0</v>
          </cell>
          <cell r="H318" t="str">
            <v>A1</v>
          </cell>
          <cell r="I318">
            <v>0.5</v>
          </cell>
          <cell r="J318">
            <v>39367</v>
          </cell>
          <cell r="K318">
            <v>39373</v>
          </cell>
          <cell r="P318" t="str">
            <v/>
          </cell>
          <cell r="S318" t="str">
            <v/>
          </cell>
        </row>
        <row r="319">
          <cell r="A319">
            <v>242</v>
          </cell>
          <cell r="B319" t="str">
            <v>MC-1017-E-7000</v>
          </cell>
          <cell r="C319" t="str">
            <v>MC-E06-E06-010</v>
          </cell>
          <cell r="D319" t="str">
            <v>E.40.EL.000.090</v>
          </cell>
          <cell r="E319" t="str">
            <v>Memória de Cálculo de SPDA</v>
          </cell>
          <cell r="F319">
            <v>0</v>
          </cell>
          <cell r="H319" t="str">
            <v>A4</v>
          </cell>
          <cell r="I319">
            <v>1.5</v>
          </cell>
          <cell r="J319">
            <v>39367</v>
          </cell>
          <cell r="K319">
            <v>39373</v>
          </cell>
          <cell r="P319" t="str">
            <v/>
          </cell>
          <cell r="S319" t="str">
            <v/>
          </cell>
        </row>
        <row r="320">
          <cell r="A320">
            <v>243</v>
          </cell>
          <cell r="B320" t="str">
            <v>LM-1017-E-7000</v>
          </cell>
          <cell r="C320" t="str">
            <v>LM-E06-E06-007</v>
          </cell>
          <cell r="D320" t="str">
            <v>E.40.EL.000.090</v>
          </cell>
          <cell r="E320" t="str">
            <v>Lista de Materiais</v>
          </cell>
          <cell r="F320">
            <v>0</v>
          </cell>
          <cell r="H320" t="str">
            <v>A4</v>
          </cell>
          <cell r="I320">
            <v>0.5</v>
          </cell>
          <cell r="J320">
            <v>39367</v>
          </cell>
          <cell r="K320">
            <v>39373</v>
          </cell>
          <cell r="P320" t="str">
            <v/>
          </cell>
          <cell r="S320" t="str">
            <v/>
          </cell>
        </row>
        <row r="321">
          <cell r="A321">
            <v>244</v>
          </cell>
          <cell r="B321" t="str">
            <v>MD-1017-E-7000</v>
          </cell>
          <cell r="C321" t="str">
            <v>MD-E06-E06-007</v>
          </cell>
          <cell r="D321" t="str">
            <v>E.40.EL.000.090</v>
          </cell>
          <cell r="E321" t="str">
            <v>Memorial Descritivo</v>
          </cell>
          <cell r="F321">
            <v>0</v>
          </cell>
          <cell r="H321" t="str">
            <v>A4</v>
          </cell>
          <cell r="I321">
            <v>1</v>
          </cell>
          <cell r="J321">
            <v>39367</v>
          </cell>
          <cell r="K321">
            <v>39373</v>
          </cell>
          <cell r="P321" t="str">
            <v/>
          </cell>
          <cell r="S321" t="str">
            <v/>
          </cell>
        </row>
        <row r="322">
          <cell r="E322" t="str">
            <v>HIDROSSANITÁRIAS</v>
          </cell>
          <cell r="F322">
            <v>0</v>
          </cell>
          <cell r="P322" t="str">
            <v/>
          </cell>
          <cell r="S322" t="str">
            <v/>
          </cell>
        </row>
        <row r="323">
          <cell r="A323">
            <v>245</v>
          </cell>
          <cell r="B323" t="str">
            <v>1017-B-7000</v>
          </cell>
          <cell r="C323" t="str">
            <v>DE-E06-B49-014</v>
          </cell>
          <cell r="D323" t="str">
            <v>E.40.IE.010.085</v>
          </cell>
          <cell r="E323" t="str">
            <v>Planta e Detalhes - Águas Pluviais</v>
          </cell>
          <cell r="F323">
            <v>0</v>
          </cell>
          <cell r="H323" t="str">
            <v>A1</v>
          </cell>
          <cell r="I323">
            <v>0.5</v>
          </cell>
          <cell r="J323">
            <v>39367</v>
          </cell>
          <cell r="K323">
            <v>39371</v>
          </cell>
          <cell r="P323" t="str">
            <v/>
          </cell>
          <cell r="S323" t="str">
            <v/>
          </cell>
        </row>
        <row r="324">
          <cell r="A324">
            <v>246</v>
          </cell>
          <cell r="B324" t="str">
            <v>LM-1017-B-7000</v>
          </cell>
          <cell r="C324" t="str">
            <v>LM-E06-B49-007</v>
          </cell>
          <cell r="D324" t="str">
            <v>E.40.IE.010.085</v>
          </cell>
          <cell r="E324" t="str">
            <v>Lista de Material</v>
          </cell>
          <cell r="F324">
            <v>0</v>
          </cell>
          <cell r="H324" t="str">
            <v>A4</v>
          </cell>
          <cell r="I324">
            <v>0.1875</v>
          </cell>
          <cell r="J324">
            <v>39367</v>
          </cell>
          <cell r="K324">
            <v>39371</v>
          </cell>
          <cell r="P324" t="str">
            <v/>
          </cell>
          <cell r="S324" t="str">
            <v/>
          </cell>
        </row>
        <row r="325">
          <cell r="E325" t="str">
            <v>ORÇAMENTAÇÃO</v>
          </cell>
          <cell r="F325">
            <v>0</v>
          </cell>
          <cell r="P325" t="str">
            <v/>
          </cell>
          <cell r="S325" t="str">
            <v/>
          </cell>
        </row>
        <row r="326">
          <cell r="A326">
            <v>247</v>
          </cell>
          <cell r="B326" t="str">
            <v>RT-1017-H-7000</v>
          </cell>
          <cell r="C326" t="str">
            <v>RT-E06-B00-007</v>
          </cell>
          <cell r="D326" t="str">
            <v>E.40.00.000.006</v>
          </cell>
          <cell r="E326" t="str">
            <v>Pacote para Orçamentação</v>
          </cell>
          <cell r="F326">
            <v>0</v>
          </cell>
          <cell r="H326" t="str">
            <v>A4</v>
          </cell>
          <cell r="I326">
            <v>2</v>
          </cell>
          <cell r="J326">
            <v>39473</v>
          </cell>
          <cell r="K326">
            <v>39532</v>
          </cell>
          <cell r="P326" t="str">
            <v/>
          </cell>
          <cell r="S326" t="str">
            <v/>
          </cell>
        </row>
        <row r="327">
          <cell r="E327" t="str">
            <v>ANÁLISE DE PROPOSTA</v>
          </cell>
          <cell r="F327">
            <v>0</v>
          </cell>
          <cell r="P327" t="str">
            <v/>
          </cell>
          <cell r="S327" t="str">
            <v/>
          </cell>
        </row>
        <row r="328">
          <cell r="A328">
            <v>248</v>
          </cell>
          <cell r="B328" t="str">
            <v>PT-1017-H-7000</v>
          </cell>
          <cell r="C328" t="str">
            <v>PT-E06-B00-007</v>
          </cell>
          <cell r="D328" t="str">
            <v>E.40.00.000.006</v>
          </cell>
          <cell r="E328" t="str">
            <v>Análise de Proposta</v>
          </cell>
          <cell r="F328">
            <v>0</v>
          </cell>
          <cell r="H328" t="str">
            <v>A4</v>
          </cell>
          <cell r="I328">
            <v>1.25</v>
          </cell>
          <cell r="J328">
            <v>39473</v>
          </cell>
          <cell r="K328">
            <v>39532</v>
          </cell>
          <cell r="P328" t="str">
            <v/>
          </cell>
          <cell r="S328" t="str">
            <v/>
          </cell>
        </row>
        <row r="329">
          <cell r="B329">
            <v>1018</v>
          </cell>
          <cell r="E329" t="str">
            <v>GUARITA DA FÁBRICA DE EXPLOSIVOS</v>
          </cell>
          <cell r="F329">
            <v>0</v>
          </cell>
          <cell r="P329" t="str">
            <v/>
          </cell>
          <cell r="S329" t="str">
            <v/>
          </cell>
        </row>
        <row r="330">
          <cell r="E330" t="str">
            <v>ARQUITETURA</v>
          </cell>
          <cell r="F330">
            <v>0</v>
          </cell>
          <cell r="P330" t="str">
            <v/>
          </cell>
          <cell r="S330" t="str">
            <v/>
          </cell>
        </row>
        <row r="331">
          <cell r="A331">
            <v>249</v>
          </cell>
          <cell r="B331" t="str">
            <v>1018-A-7000</v>
          </cell>
          <cell r="C331" t="str">
            <v>DE-E06-B15-024</v>
          </cell>
          <cell r="D331" t="str">
            <v>E.40.AR.010.105</v>
          </cell>
          <cell r="E331" t="str">
            <v>Planta Baixa, Cobertura e Cortes</v>
          </cell>
          <cell r="F331">
            <v>0.1</v>
          </cell>
          <cell r="H331" t="str">
            <v>A1</v>
          </cell>
          <cell r="I331">
            <v>1</v>
          </cell>
          <cell r="J331">
            <v>39353</v>
          </cell>
          <cell r="K331">
            <v>39359</v>
          </cell>
          <cell r="P331">
            <v>0</v>
          </cell>
          <cell r="S331">
            <v>0</v>
          </cell>
        </row>
        <row r="332">
          <cell r="A332">
            <v>250</v>
          </cell>
          <cell r="B332" t="str">
            <v>1018-A-7001</v>
          </cell>
          <cell r="C332" t="str">
            <v>DE-E06-B15-025</v>
          </cell>
          <cell r="D332" t="str">
            <v>E.40.AR.010.115</v>
          </cell>
          <cell r="E332" t="str">
            <v>Fachadas, Det. Sanitário e Pag. Forro</v>
          </cell>
          <cell r="F332">
            <v>0</v>
          </cell>
          <cell r="H332" t="str">
            <v>A1</v>
          </cell>
          <cell r="I332">
            <v>1</v>
          </cell>
          <cell r="J332">
            <v>39370</v>
          </cell>
          <cell r="K332">
            <v>39374</v>
          </cell>
          <cell r="P332" t="str">
            <v/>
          </cell>
          <cell r="S332" t="str">
            <v/>
          </cell>
        </row>
        <row r="333">
          <cell r="E333" t="str">
            <v>CONCRETO</v>
          </cell>
          <cell r="F333">
            <v>0</v>
          </cell>
          <cell r="P333" t="str">
            <v/>
          </cell>
          <cell r="S333" t="str">
            <v/>
          </cell>
        </row>
        <row r="334">
          <cell r="A334">
            <v>251</v>
          </cell>
          <cell r="B334" t="str">
            <v>LV-1018-C-7000</v>
          </cell>
          <cell r="C334" t="str">
            <v>LV-E06-B03-008</v>
          </cell>
          <cell r="D334" t="str">
            <v>E.40.CN.010.075</v>
          </cell>
          <cell r="E334" t="str">
            <v>Lista de Verificação de Desenhos de Fornecedores</v>
          </cell>
          <cell r="F334">
            <v>0</v>
          </cell>
          <cell r="H334" t="str">
            <v>A4</v>
          </cell>
          <cell r="I334">
            <v>3</v>
          </cell>
          <cell r="J334">
            <v>39390</v>
          </cell>
          <cell r="K334">
            <v>39396</v>
          </cell>
          <cell r="P334" t="str">
            <v/>
          </cell>
          <cell r="S334" t="str">
            <v/>
          </cell>
        </row>
        <row r="335">
          <cell r="E335" t="str">
            <v>METÁLICA</v>
          </cell>
          <cell r="F335">
            <v>0</v>
          </cell>
          <cell r="P335" t="str">
            <v/>
          </cell>
          <cell r="S335" t="str">
            <v/>
          </cell>
        </row>
        <row r="336">
          <cell r="A336">
            <v>252</v>
          </cell>
          <cell r="B336" t="str">
            <v>LV-1018-S-7000</v>
          </cell>
          <cell r="C336" t="str">
            <v>LV-E06-B04-008</v>
          </cell>
          <cell r="D336" t="str">
            <v>E.40.EM.010.075</v>
          </cell>
          <cell r="E336" t="str">
            <v>Lista de Verificação de Desenhos de Fornecedores</v>
          </cell>
          <cell r="F336">
            <v>0</v>
          </cell>
          <cell r="H336" t="str">
            <v>A4</v>
          </cell>
          <cell r="I336">
            <v>3</v>
          </cell>
          <cell r="J336">
            <v>39390</v>
          </cell>
          <cell r="K336">
            <v>39396</v>
          </cell>
          <cell r="P336" t="str">
            <v/>
          </cell>
          <cell r="S336" t="str">
            <v/>
          </cell>
        </row>
        <row r="337">
          <cell r="E337" t="str">
            <v>ELÉTRICA</v>
          </cell>
          <cell r="F337">
            <v>0</v>
          </cell>
          <cell r="P337" t="str">
            <v/>
          </cell>
          <cell r="S337" t="str">
            <v/>
          </cell>
        </row>
        <row r="338">
          <cell r="A338">
            <v>253</v>
          </cell>
          <cell r="B338" t="str">
            <v>1018-E-7000</v>
          </cell>
          <cell r="C338" t="str">
            <v>DE-E06-E06-032</v>
          </cell>
          <cell r="D338" t="str">
            <v>E.40.EL.000.105</v>
          </cell>
          <cell r="E338" t="str">
            <v>Planta de Distribuição de Força e Aterramento</v>
          </cell>
          <cell r="F338">
            <v>0</v>
          </cell>
          <cell r="H338" t="str">
            <v>A1</v>
          </cell>
          <cell r="I338">
            <v>1</v>
          </cell>
          <cell r="J338">
            <v>39370</v>
          </cell>
          <cell r="K338">
            <v>39376</v>
          </cell>
          <cell r="P338" t="str">
            <v/>
          </cell>
          <cell r="S338" t="str">
            <v/>
          </cell>
        </row>
        <row r="339">
          <cell r="A339">
            <v>254</v>
          </cell>
          <cell r="B339" t="str">
            <v>1018-E-7001</v>
          </cell>
          <cell r="C339" t="str">
            <v>DE-E06-E06-033</v>
          </cell>
          <cell r="D339" t="str">
            <v>E.40.EL.000.105</v>
          </cell>
          <cell r="E339" t="str">
            <v>Planta de Iluminação e Tomadas de Corrente</v>
          </cell>
          <cell r="F339">
            <v>0</v>
          </cell>
          <cell r="H339" t="str">
            <v>A1</v>
          </cell>
          <cell r="I339">
            <v>1</v>
          </cell>
          <cell r="J339">
            <v>39370</v>
          </cell>
          <cell r="K339">
            <v>39376</v>
          </cell>
          <cell r="P339" t="str">
            <v/>
          </cell>
          <cell r="S339" t="str">
            <v/>
          </cell>
        </row>
        <row r="340">
          <cell r="A340">
            <v>255</v>
          </cell>
          <cell r="B340" t="str">
            <v>1018-E-7002</v>
          </cell>
          <cell r="C340" t="str">
            <v>DE-E06-E06-034</v>
          </cell>
          <cell r="D340" t="str">
            <v>E.40.EL.000.105</v>
          </cell>
          <cell r="E340" t="str">
            <v>Planta de SPDA</v>
          </cell>
          <cell r="F340">
            <v>0</v>
          </cell>
          <cell r="H340" t="str">
            <v>A1</v>
          </cell>
          <cell r="I340">
            <v>1</v>
          </cell>
          <cell r="J340">
            <v>39370</v>
          </cell>
          <cell r="K340">
            <v>39376</v>
          </cell>
          <cell r="P340" t="str">
            <v/>
          </cell>
          <cell r="S340" t="str">
            <v/>
          </cell>
        </row>
        <row r="341">
          <cell r="A341">
            <v>253</v>
          </cell>
          <cell r="B341" t="str">
            <v>1018-E-7003</v>
          </cell>
          <cell r="C341" t="str">
            <v>DE-E06-E06-035</v>
          </cell>
          <cell r="D341" t="str">
            <v>E.40.EL.000.105</v>
          </cell>
          <cell r="E341" t="str">
            <v>Diagrama Unifilar e Quadro de Cargas Elétricas</v>
          </cell>
          <cell r="F341">
            <v>0</v>
          </cell>
          <cell r="H341" t="str">
            <v>A1</v>
          </cell>
          <cell r="I341">
            <v>1.25</v>
          </cell>
          <cell r="J341">
            <v>39370</v>
          </cell>
          <cell r="K341">
            <v>39376</v>
          </cell>
          <cell r="P341" t="str">
            <v/>
          </cell>
          <cell r="S341" t="str">
            <v/>
          </cell>
        </row>
        <row r="342">
          <cell r="A342">
            <v>254</v>
          </cell>
          <cell r="B342" t="str">
            <v>MC-1018-E-7000</v>
          </cell>
          <cell r="C342" t="str">
            <v>MC-E06-E06-017</v>
          </cell>
          <cell r="D342" t="str">
            <v>E.40.EL.000.105</v>
          </cell>
          <cell r="E342" t="str">
            <v>Memória de Cálculo de Iluminação</v>
          </cell>
          <cell r="F342">
            <v>0</v>
          </cell>
          <cell r="H342" t="str">
            <v>A4</v>
          </cell>
          <cell r="I342">
            <v>3</v>
          </cell>
          <cell r="J342">
            <v>39370</v>
          </cell>
          <cell r="K342">
            <v>39376</v>
          </cell>
          <cell r="P342" t="str">
            <v/>
          </cell>
          <cell r="S342" t="str">
            <v/>
          </cell>
        </row>
        <row r="343">
          <cell r="A343">
            <v>255</v>
          </cell>
          <cell r="B343" t="str">
            <v>MC-1018-E-7001</v>
          </cell>
          <cell r="C343" t="str">
            <v>MC-E06-E06-018</v>
          </cell>
          <cell r="D343" t="str">
            <v>E.40.EL.000.105</v>
          </cell>
          <cell r="E343" t="str">
            <v>Memória de Cálculo de SPDA</v>
          </cell>
          <cell r="F343">
            <v>0</v>
          </cell>
          <cell r="H343" t="str">
            <v>A4</v>
          </cell>
          <cell r="I343">
            <v>3</v>
          </cell>
          <cell r="J343">
            <v>39370</v>
          </cell>
          <cell r="K343">
            <v>39376</v>
          </cell>
          <cell r="P343" t="str">
            <v/>
          </cell>
          <cell r="S343" t="str">
            <v/>
          </cell>
        </row>
        <row r="344">
          <cell r="A344">
            <v>256</v>
          </cell>
          <cell r="B344" t="str">
            <v>LM-1018-E-7000</v>
          </cell>
          <cell r="C344" t="str">
            <v>LM-E06-E06-009</v>
          </cell>
          <cell r="D344" t="str">
            <v>E.40.EL.000.105</v>
          </cell>
          <cell r="E344" t="str">
            <v>Lista de Materiais</v>
          </cell>
          <cell r="F344">
            <v>0</v>
          </cell>
          <cell r="H344" t="str">
            <v>A4</v>
          </cell>
          <cell r="I344">
            <v>1</v>
          </cell>
          <cell r="J344">
            <v>39370</v>
          </cell>
          <cell r="K344">
            <v>39376</v>
          </cell>
          <cell r="P344" t="str">
            <v/>
          </cell>
          <cell r="S344" t="str">
            <v/>
          </cell>
        </row>
        <row r="345">
          <cell r="A345">
            <v>257</v>
          </cell>
          <cell r="B345" t="str">
            <v>FD-1018-E-7000</v>
          </cell>
          <cell r="C345" t="str">
            <v>FD-E06-E06-009</v>
          </cell>
          <cell r="D345" t="str">
            <v>E.40.EL.000.105</v>
          </cell>
          <cell r="E345" t="str">
            <v>Folha de Dados (Quadro de Distribuição)</v>
          </cell>
          <cell r="F345">
            <v>0</v>
          </cell>
          <cell r="H345" t="str">
            <v>A4</v>
          </cell>
          <cell r="I345">
            <v>0.125</v>
          </cell>
          <cell r="J345">
            <v>39370</v>
          </cell>
          <cell r="K345">
            <v>39376</v>
          </cell>
          <cell r="P345" t="str">
            <v/>
          </cell>
          <cell r="S345" t="str">
            <v/>
          </cell>
        </row>
        <row r="346">
          <cell r="A346">
            <v>258</v>
          </cell>
          <cell r="B346" t="str">
            <v>MD-1018-E-7000</v>
          </cell>
          <cell r="C346" t="str">
            <v>MD-E06-E06-009</v>
          </cell>
          <cell r="D346" t="str">
            <v>E.40.EL.000.105</v>
          </cell>
          <cell r="E346" t="str">
            <v>Memorial Descritivo</v>
          </cell>
          <cell r="F346">
            <v>0</v>
          </cell>
          <cell r="H346" t="str">
            <v>A4</v>
          </cell>
          <cell r="I346">
            <v>1</v>
          </cell>
          <cell r="J346">
            <v>39370</v>
          </cell>
          <cell r="K346">
            <v>39376</v>
          </cell>
          <cell r="P346" t="str">
            <v/>
          </cell>
          <cell r="S346" t="str">
            <v/>
          </cell>
        </row>
        <row r="347">
          <cell r="E347" t="str">
            <v>TELEFONIA E DADOS</v>
          </cell>
          <cell r="F347">
            <v>0</v>
          </cell>
          <cell r="P347" t="str">
            <v/>
          </cell>
          <cell r="S347" t="str">
            <v/>
          </cell>
        </row>
        <row r="348">
          <cell r="A348">
            <v>259</v>
          </cell>
          <cell r="B348" t="str">
            <v>1018-K-7000</v>
          </cell>
          <cell r="C348" t="str">
            <v>DE-E06-E47-003</v>
          </cell>
          <cell r="D348" t="str">
            <v>E.40.CM.010.090</v>
          </cell>
          <cell r="E348" t="str">
            <v>Planta Baixa</v>
          </cell>
          <cell r="F348">
            <v>0</v>
          </cell>
          <cell r="H348" t="str">
            <v>A1</v>
          </cell>
          <cell r="I348">
            <v>1</v>
          </cell>
          <cell r="J348">
            <v>39370</v>
          </cell>
          <cell r="K348">
            <v>39376</v>
          </cell>
          <cell r="P348" t="str">
            <v/>
          </cell>
          <cell r="S348" t="str">
            <v/>
          </cell>
        </row>
        <row r="349">
          <cell r="A349">
            <v>260</v>
          </cell>
          <cell r="B349" t="str">
            <v>LM-1018-K-7000</v>
          </cell>
          <cell r="C349" t="str">
            <v>LM-E06-E47-003</v>
          </cell>
          <cell r="D349" t="str">
            <v>E.40.CM.010.090</v>
          </cell>
          <cell r="E349" t="str">
            <v>Lista de Materiais</v>
          </cell>
          <cell r="F349">
            <v>0</v>
          </cell>
          <cell r="H349" t="str">
            <v>A4</v>
          </cell>
          <cell r="I349">
            <v>0.125</v>
          </cell>
          <cell r="J349">
            <v>39370</v>
          </cell>
          <cell r="K349">
            <v>39376</v>
          </cell>
          <cell r="P349" t="str">
            <v/>
          </cell>
          <cell r="S349" t="str">
            <v/>
          </cell>
        </row>
        <row r="350">
          <cell r="E350" t="str">
            <v>HIDROSSANITÁRIAS</v>
          </cell>
          <cell r="F350">
            <v>0</v>
          </cell>
          <cell r="P350" t="str">
            <v/>
          </cell>
          <cell r="S350" t="str">
            <v/>
          </cell>
        </row>
        <row r="351">
          <cell r="A351">
            <v>261</v>
          </cell>
          <cell r="B351" t="str">
            <v>1018-B-7000</v>
          </cell>
          <cell r="C351" t="str">
            <v>DE-E06-B49-015</v>
          </cell>
          <cell r="D351" t="str">
            <v>E.40.IE.010.100</v>
          </cell>
          <cell r="E351" t="str">
            <v>Plantas, Isométrico e Esquema Vertical - Água Fria e Esgoto Sanitário</v>
          </cell>
          <cell r="F351">
            <v>0</v>
          </cell>
          <cell r="H351" t="str">
            <v>A1</v>
          </cell>
          <cell r="I351">
            <v>1</v>
          </cell>
          <cell r="J351">
            <v>39370</v>
          </cell>
          <cell r="K351">
            <v>39376</v>
          </cell>
          <cell r="P351" t="str">
            <v/>
          </cell>
          <cell r="S351" t="str">
            <v/>
          </cell>
        </row>
        <row r="352">
          <cell r="A352">
            <v>262</v>
          </cell>
          <cell r="B352" t="str">
            <v>1018-B-7001</v>
          </cell>
          <cell r="C352" t="str">
            <v>DE-E06-B49-016</v>
          </cell>
          <cell r="D352" t="str">
            <v>E.40.IE.010.100</v>
          </cell>
          <cell r="E352" t="str">
            <v>Planta e Detalhes - Águas Pluviais</v>
          </cell>
          <cell r="F352">
            <v>0</v>
          </cell>
          <cell r="H352" t="str">
            <v>A1</v>
          </cell>
          <cell r="I352">
            <v>1</v>
          </cell>
          <cell r="J352">
            <v>39370</v>
          </cell>
          <cell r="K352">
            <v>39376</v>
          </cell>
          <cell r="P352" t="str">
            <v/>
          </cell>
          <cell r="S352" t="str">
            <v/>
          </cell>
        </row>
        <row r="353">
          <cell r="A353">
            <v>263</v>
          </cell>
          <cell r="B353" t="str">
            <v>LM-1018-B-7000</v>
          </cell>
          <cell r="C353" t="str">
            <v>LM-E06-B49-008</v>
          </cell>
          <cell r="D353" t="str">
            <v>E.40.IE.010.100</v>
          </cell>
          <cell r="E353" t="str">
            <v>Lista de Material</v>
          </cell>
          <cell r="F353">
            <v>0</v>
          </cell>
          <cell r="H353" t="str">
            <v>A4</v>
          </cell>
          <cell r="I353">
            <v>0.375</v>
          </cell>
          <cell r="J353">
            <v>39370</v>
          </cell>
          <cell r="K353">
            <v>39376</v>
          </cell>
          <cell r="P353" t="str">
            <v/>
          </cell>
          <cell r="S353" t="str">
            <v/>
          </cell>
        </row>
        <row r="354">
          <cell r="E354" t="str">
            <v>ORÇAMENTAÇÃO</v>
          </cell>
          <cell r="F354">
            <v>0</v>
          </cell>
          <cell r="P354" t="str">
            <v/>
          </cell>
          <cell r="S354" t="str">
            <v/>
          </cell>
        </row>
        <row r="355">
          <cell r="A355">
            <v>264</v>
          </cell>
          <cell r="B355" t="str">
            <v>RT-1018-H-7000</v>
          </cell>
          <cell r="C355" t="str">
            <v>RT-E06-B00-008</v>
          </cell>
          <cell r="D355" t="str">
            <v>E.40.00.000.006</v>
          </cell>
          <cell r="E355" t="str">
            <v>Pacote para Orçamentação</v>
          </cell>
          <cell r="F355">
            <v>0</v>
          </cell>
          <cell r="H355" t="str">
            <v>A4</v>
          </cell>
          <cell r="I355">
            <v>1</v>
          </cell>
          <cell r="J355">
            <v>39473</v>
          </cell>
          <cell r="K355">
            <v>39532</v>
          </cell>
          <cell r="P355" t="str">
            <v/>
          </cell>
          <cell r="S355" t="str">
            <v/>
          </cell>
        </row>
        <row r="356">
          <cell r="E356" t="str">
            <v>ANÁLISE DE PROPOSTA</v>
          </cell>
          <cell r="F356">
            <v>0</v>
          </cell>
          <cell r="P356" t="str">
            <v/>
          </cell>
          <cell r="S356" t="str">
            <v/>
          </cell>
        </row>
        <row r="357">
          <cell r="A357">
            <v>265</v>
          </cell>
          <cell r="B357" t="str">
            <v>PT-1018-H-7000</v>
          </cell>
          <cell r="C357" t="str">
            <v>PT-E06-B00-008</v>
          </cell>
          <cell r="D357" t="str">
            <v>E.40.00.000.006</v>
          </cell>
          <cell r="E357" t="str">
            <v>Análise de Proposta</v>
          </cell>
          <cell r="F357">
            <v>0</v>
          </cell>
          <cell r="H357" t="str">
            <v>A4</v>
          </cell>
          <cell r="I357">
            <v>0.5</v>
          </cell>
          <cell r="J357">
            <v>39473</v>
          </cell>
          <cell r="K357">
            <v>39532</v>
          </cell>
          <cell r="P357" t="str">
            <v/>
          </cell>
          <cell r="S357" t="str">
            <v/>
          </cell>
        </row>
        <row r="358">
          <cell r="B358">
            <v>1021</v>
          </cell>
          <cell r="E358" t="str">
            <v>ESCRITÓRIO DA MINA</v>
          </cell>
          <cell r="F358">
            <v>0</v>
          </cell>
          <cell r="P358" t="str">
            <v/>
          </cell>
          <cell r="S358" t="str">
            <v/>
          </cell>
        </row>
        <row r="359">
          <cell r="E359" t="str">
            <v>ARQUITETURA</v>
          </cell>
          <cell r="F359">
            <v>0</v>
          </cell>
          <cell r="P359" t="str">
            <v/>
          </cell>
          <cell r="S359" t="str">
            <v/>
          </cell>
        </row>
        <row r="360">
          <cell r="A360">
            <v>266</v>
          </cell>
          <cell r="B360" t="str">
            <v>1021-A-7000</v>
          </cell>
          <cell r="C360" t="str">
            <v>DE-E06-B15-026</v>
          </cell>
          <cell r="D360" t="str">
            <v>E.40.AR.010.120</v>
          </cell>
          <cell r="E360" t="str">
            <v>Planta Baixa e Cobertura</v>
          </cell>
          <cell r="F360">
            <v>0</v>
          </cell>
          <cell r="H360" t="str">
            <v>A1</v>
          </cell>
          <cell r="I360">
            <v>1</v>
          </cell>
          <cell r="J360">
            <v>39424</v>
          </cell>
          <cell r="K360">
            <v>39430</v>
          </cell>
          <cell r="P360" t="str">
            <v/>
          </cell>
          <cell r="S360" t="str">
            <v/>
          </cell>
        </row>
        <row r="361">
          <cell r="A361">
            <v>267</v>
          </cell>
          <cell r="B361" t="str">
            <v>1021-A-7001</v>
          </cell>
          <cell r="C361" t="str">
            <v>DE-E06-B15-027</v>
          </cell>
          <cell r="D361" t="str">
            <v>E.40.AR.010.120</v>
          </cell>
          <cell r="E361" t="str">
            <v>Cortes e Fachadas</v>
          </cell>
          <cell r="F361">
            <v>0</v>
          </cell>
          <cell r="H361" t="str">
            <v>A1</v>
          </cell>
          <cell r="I361">
            <v>1</v>
          </cell>
          <cell r="J361">
            <v>39424</v>
          </cell>
          <cell r="K361">
            <v>39430</v>
          </cell>
          <cell r="P361" t="str">
            <v/>
          </cell>
          <cell r="S361" t="str">
            <v/>
          </cell>
        </row>
        <row r="362">
          <cell r="A362">
            <v>268</v>
          </cell>
          <cell r="B362" t="str">
            <v>1021-A-7002</v>
          </cell>
          <cell r="C362" t="str">
            <v>DE-E06-B15-028</v>
          </cell>
          <cell r="D362" t="str">
            <v>E.40.AR.010.130</v>
          </cell>
          <cell r="E362" t="str">
            <v>Det. Sanitários/Copa</v>
          </cell>
          <cell r="F362">
            <v>0</v>
          </cell>
          <cell r="H362" t="str">
            <v>A1</v>
          </cell>
          <cell r="I362">
            <v>1</v>
          </cell>
          <cell r="J362">
            <v>39441</v>
          </cell>
          <cell r="K362">
            <v>39445</v>
          </cell>
          <cell r="P362" t="str">
            <v/>
          </cell>
          <cell r="S362" t="str">
            <v/>
          </cell>
        </row>
        <row r="363">
          <cell r="A363">
            <v>269</v>
          </cell>
          <cell r="B363" t="str">
            <v>1021-A-7003</v>
          </cell>
          <cell r="C363" t="str">
            <v>DE-E06-B15-029</v>
          </cell>
          <cell r="D363" t="str">
            <v>E.40.AR.010.130</v>
          </cell>
          <cell r="E363" t="str">
            <v>Paginação de Forro e Lay out de Mobiliário</v>
          </cell>
          <cell r="F363">
            <v>0</v>
          </cell>
          <cell r="H363" t="str">
            <v>A1</v>
          </cell>
          <cell r="I363">
            <v>1</v>
          </cell>
          <cell r="J363">
            <v>39441</v>
          </cell>
          <cell r="K363">
            <v>39445</v>
          </cell>
          <cell r="P363" t="str">
            <v/>
          </cell>
          <cell r="S363" t="str">
            <v/>
          </cell>
        </row>
        <row r="364">
          <cell r="E364" t="str">
            <v>CONCRETO</v>
          </cell>
          <cell r="F364">
            <v>0</v>
          </cell>
          <cell r="P364" t="str">
            <v/>
          </cell>
          <cell r="S364" t="str">
            <v/>
          </cell>
        </row>
        <row r="365">
          <cell r="A365">
            <v>270</v>
          </cell>
          <cell r="B365" t="str">
            <v>LV-1021-C-7000</v>
          </cell>
          <cell r="C365" t="str">
            <v>LV-E06-B03-009</v>
          </cell>
          <cell r="D365" t="str">
            <v>E.40.CN.010.085</v>
          </cell>
          <cell r="E365" t="str">
            <v>Lista de Verificação de Desenhos de Fornecedores</v>
          </cell>
          <cell r="F365">
            <v>0</v>
          </cell>
          <cell r="H365" t="str">
            <v>A4</v>
          </cell>
          <cell r="I365">
            <v>6</v>
          </cell>
          <cell r="J365">
            <v>39461</v>
          </cell>
          <cell r="K365">
            <v>39467</v>
          </cell>
          <cell r="P365" t="str">
            <v/>
          </cell>
          <cell r="S365" t="str">
            <v/>
          </cell>
        </row>
        <row r="366">
          <cell r="E366" t="str">
            <v>METÁLICA</v>
          </cell>
          <cell r="F366">
            <v>0</v>
          </cell>
          <cell r="P366" t="str">
            <v/>
          </cell>
          <cell r="S366" t="str">
            <v/>
          </cell>
        </row>
        <row r="367">
          <cell r="A367">
            <v>271</v>
          </cell>
          <cell r="B367" t="str">
            <v>LV-1021-S-7000</v>
          </cell>
          <cell r="C367" t="str">
            <v>LV-E06-B04-009</v>
          </cell>
          <cell r="D367" t="str">
            <v>E.40.EM.010.085</v>
          </cell>
          <cell r="E367" t="str">
            <v>Lista de Verificação de Desenhos de Fornecedores</v>
          </cell>
          <cell r="F367">
            <v>0</v>
          </cell>
          <cell r="H367" t="str">
            <v>A4</v>
          </cell>
          <cell r="I367">
            <v>5</v>
          </cell>
          <cell r="J367">
            <v>39461</v>
          </cell>
          <cell r="K367">
            <v>39467</v>
          </cell>
          <cell r="P367" t="str">
            <v/>
          </cell>
          <cell r="S367" t="str">
            <v/>
          </cell>
        </row>
        <row r="368">
          <cell r="E368" t="str">
            <v>ELÉTRICA</v>
          </cell>
          <cell r="F368">
            <v>0</v>
          </cell>
          <cell r="P368" t="str">
            <v/>
          </cell>
          <cell r="S368" t="str">
            <v/>
          </cell>
        </row>
        <row r="369">
          <cell r="A369">
            <v>272</v>
          </cell>
          <cell r="B369" t="str">
            <v>1021-E-7000</v>
          </cell>
          <cell r="C369" t="str">
            <v>DE-E06-E06-040</v>
          </cell>
          <cell r="D369" t="str">
            <v>E.40.EL.000.120</v>
          </cell>
          <cell r="E369" t="str">
            <v>Planta de Distribuição de Força e Aterramento</v>
          </cell>
          <cell r="F369">
            <v>0</v>
          </cell>
          <cell r="H369" t="str">
            <v>A1</v>
          </cell>
          <cell r="I369">
            <v>1</v>
          </cell>
          <cell r="J369">
            <v>39441</v>
          </cell>
          <cell r="K369">
            <v>39447</v>
          </cell>
          <cell r="P369" t="str">
            <v/>
          </cell>
          <cell r="S369" t="str">
            <v/>
          </cell>
        </row>
        <row r="370">
          <cell r="A370">
            <v>273</v>
          </cell>
          <cell r="B370" t="str">
            <v>1021-E-7001</v>
          </cell>
          <cell r="C370" t="str">
            <v>DE-E06-E06-041</v>
          </cell>
          <cell r="D370" t="str">
            <v>E.40.EL.000.120</v>
          </cell>
          <cell r="E370" t="str">
            <v>Planta de Iluminação e Tomadas de Corrente</v>
          </cell>
          <cell r="F370">
            <v>0</v>
          </cell>
          <cell r="H370" t="str">
            <v>A1</v>
          </cell>
          <cell r="I370">
            <v>1</v>
          </cell>
          <cell r="J370">
            <v>39441</v>
          </cell>
          <cell r="K370">
            <v>39447</v>
          </cell>
          <cell r="P370" t="str">
            <v/>
          </cell>
          <cell r="S370" t="str">
            <v/>
          </cell>
        </row>
        <row r="371">
          <cell r="A371">
            <v>274</v>
          </cell>
          <cell r="B371" t="str">
            <v>1021-E-7002</v>
          </cell>
          <cell r="C371" t="str">
            <v>DE-E06-E06-042</v>
          </cell>
          <cell r="D371" t="str">
            <v>E.40.EL.000.120</v>
          </cell>
          <cell r="E371" t="str">
            <v>Planta de SPDA</v>
          </cell>
          <cell r="F371">
            <v>0</v>
          </cell>
          <cell r="H371" t="str">
            <v>A1</v>
          </cell>
          <cell r="I371">
            <v>1</v>
          </cell>
          <cell r="J371">
            <v>39441</v>
          </cell>
          <cell r="K371">
            <v>39447</v>
          </cell>
          <cell r="P371" t="str">
            <v/>
          </cell>
          <cell r="S371" t="str">
            <v/>
          </cell>
        </row>
        <row r="372">
          <cell r="A372">
            <v>275</v>
          </cell>
          <cell r="B372" t="str">
            <v>1021-E-7003</v>
          </cell>
          <cell r="C372" t="str">
            <v>DE-E06-E06-043</v>
          </cell>
          <cell r="D372" t="str">
            <v>E.40.EL.000.120</v>
          </cell>
          <cell r="E372" t="str">
            <v>Diagrama Unifilar e Quadro de Cargas Elétricas</v>
          </cell>
          <cell r="F372">
            <v>0</v>
          </cell>
          <cell r="H372" t="str">
            <v>A1</v>
          </cell>
          <cell r="I372">
            <v>1.25</v>
          </cell>
          <cell r="J372">
            <v>39441</v>
          </cell>
          <cell r="K372">
            <v>39447</v>
          </cell>
          <cell r="P372" t="str">
            <v/>
          </cell>
          <cell r="S372" t="str">
            <v/>
          </cell>
        </row>
        <row r="373">
          <cell r="A373">
            <v>276</v>
          </cell>
          <cell r="B373" t="str">
            <v>MC-1021-E-7000</v>
          </cell>
          <cell r="C373" t="str">
            <v>MC-E06-E06-021</v>
          </cell>
          <cell r="D373" t="str">
            <v>E.40.EL.000.120</v>
          </cell>
          <cell r="E373" t="str">
            <v>Memória de Cálculo de Iluminação</v>
          </cell>
          <cell r="F373">
            <v>0</v>
          </cell>
          <cell r="H373" t="str">
            <v>A4</v>
          </cell>
          <cell r="I373">
            <v>3</v>
          </cell>
          <cell r="J373">
            <v>39441</v>
          </cell>
          <cell r="K373">
            <v>39447</v>
          </cell>
          <cell r="P373" t="str">
            <v/>
          </cell>
          <cell r="S373" t="str">
            <v/>
          </cell>
        </row>
        <row r="374">
          <cell r="A374">
            <v>277</v>
          </cell>
          <cell r="B374" t="str">
            <v>MC-1021-E-7001</v>
          </cell>
          <cell r="C374" t="str">
            <v>MC-E06-E06-022</v>
          </cell>
          <cell r="D374" t="str">
            <v>E.40.EL.000.120</v>
          </cell>
          <cell r="E374" t="str">
            <v>Memória de Cálculo de SPDA</v>
          </cell>
          <cell r="F374">
            <v>0</v>
          </cell>
          <cell r="H374" t="str">
            <v>A4</v>
          </cell>
          <cell r="I374">
            <v>3</v>
          </cell>
          <cell r="J374">
            <v>39441</v>
          </cell>
          <cell r="K374">
            <v>39447</v>
          </cell>
          <cell r="P374" t="str">
            <v/>
          </cell>
          <cell r="S374" t="str">
            <v/>
          </cell>
        </row>
        <row r="375">
          <cell r="A375">
            <v>278</v>
          </cell>
          <cell r="B375" t="str">
            <v>LM-1021-E-7000</v>
          </cell>
          <cell r="C375" t="str">
            <v>LM-E06-E06-011</v>
          </cell>
          <cell r="D375" t="str">
            <v>E.40.EL.000.120</v>
          </cell>
          <cell r="E375" t="str">
            <v>Lista de Materiais</v>
          </cell>
          <cell r="F375">
            <v>0</v>
          </cell>
          <cell r="H375" t="str">
            <v>A4</v>
          </cell>
          <cell r="I375">
            <v>1</v>
          </cell>
          <cell r="J375">
            <v>39441</v>
          </cell>
          <cell r="K375">
            <v>39447</v>
          </cell>
          <cell r="P375" t="str">
            <v/>
          </cell>
          <cell r="S375" t="str">
            <v/>
          </cell>
        </row>
        <row r="376">
          <cell r="A376">
            <v>279</v>
          </cell>
          <cell r="B376" t="str">
            <v>FD-1021-E-7000</v>
          </cell>
          <cell r="C376" t="str">
            <v>FD-E06-E06-011</v>
          </cell>
          <cell r="D376" t="str">
            <v>E.40.EL.000.120</v>
          </cell>
          <cell r="E376" t="str">
            <v>Folha de Dados (Quadro de Distribuição)</v>
          </cell>
          <cell r="F376">
            <v>0</v>
          </cell>
          <cell r="H376" t="str">
            <v>A4</v>
          </cell>
          <cell r="I376">
            <v>0.125</v>
          </cell>
          <cell r="J376">
            <v>39441</v>
          </cell>
          <cell r="K376">
            <v>39447</v>
          </cell>
          <cell r="P376" t="str">
            <v/>
          </cell>
          <cell r="S376" t="str">
            <v/>
          </cell>
        </row>
        <row r="377">
          <cell r="A377">
            <v>280</v>
          </cell>
          <cell r="B377" t="str">
            <v>MD-1020-E-7000</v>
          </cell>
          <cell r="C377" t="str">
            <v>MD-E06-E06-011</v>
          </cell>
          <cell r="D377" t="str">
            <v>E.40.EL.000.120</v>
          </cell>
          <cell r="E377" t="str">
            <v>Memorial Descritivo</v>
          </cell>
          <cell r="F377">
            <v>0</v>
          </cell>
          <cell r="H377" t="str">
            <v>A4</v>
          </cell>
          <cell r="I377">
            <v>1</v>
          </cell>
          <cell r="J377">
            <v>39441</v>
          </cell>
          <cell r="K377">
            <v>39447</v>
          </cell>
          <cell r="P377" t="str">
            <v/>
          </cell>
          <cell r="S377" t="str">
            <v/>
          </cell>
        </row>
        <row r="378">
          <cell r="E378" t="str">
            <v>TELEFONIA E DADOS</v>
          </cell>
          <cell r="F378">
            <v>0</v>
          </cell>
          <cell r="P378" t="str">
            <v/>
          </cell>
          <cell r="S378" t="str">
            <v/>
          </cell>
        </row>
        <row r="379">
          <cell r="A379">
            <v>281</v>
          </cell>
          <cell r="B379" t="str">
            <v>1021-K-7000</v>
          </cell>
          <cell r="C379" t="str">
            <v>DE-E06-E47-004</v>
          </cell>
          <cell r="D379" t="str">
            <v>E.40.CM.010.110</v>
          </cell>
          <cell r="E379" t="str">
            <v>Planta Baixa</v>
          </cell>
          <cell r="F379">
            <v>0</v>
          </cell>
          <cell r="H379" t="str">
            <v>A1</v>
          </cell>
          <cell r="I379">
            <v>1</v>
          </cell>
          <cell r="J379">
            <v>39441</v>
          </cell>
          <cell r="K379">
            <v>39447</v>
          </cell>
          <cell r="P379" t="str">
            <v/>
          </cell>
          <cell r="S379" t="str">
            <v/>
          </cell>
        </row>
        <row r="380">
          <cell r="A380">
            <v>282</v>
          </cell>
          <cell r="B380" t="str">
            <v>LM-1021-K-7000</v>
          </cell>
          <cell r="C380" t="str">
            <v>LM-E06-E47-004</v>
          </cell>
          <cell r="D380" t="str">
            <v>E.40.CM.010.110</v>
          </cell>
          <cell r="E380" t="str">
            <v>Lista de Materiais</v>
          </cell>
          <cell r="F380">
            <v>0</v>
          </cell>
          <cell r="H380" t="str">
            <v>A4</v>
          </cell>
          <cell r="I380">
            <v>0.125</v>
          </cell>
          <cell r="J380">
            <v>39441</v>
          </cell>
          <cell r="K380">
            <v>39447</v>
          </cell>
          <cell r="P380" t="str">
            <v/>
          </cell>
          <cell r="S380" t="str">
            <v/>
          </cell>
        </row>
        <row r="381">
          <cell r="E381" t="str">
            <v>HIDROSSANITÁRIAS</v>
          </cell>
          <cell r="F381">
            <v>0</v>
          </cell>
          <cell r="P381" t="str">
            <v/>
          </cell>
          <cell r="S381" t="str">
            <v/>
          </cell>
        </row>
        <row r="382">
          <cell r="A382">
            <v>283</v>
          </cell>
          <cell r="B382" t="str">
            <v>1021-B-7000</v>
          </cell>
          <cell r="C382" t="str">
            <v>DE-E06-B49-017</v>
          </cell>
          <cell r="D382" t="str">
            <v>E.40.IE.010.115</v>
          </cell>
          <cell r="E382" t="str">
            <v>Planta e Isométrico - Água Fria</v>
          </cell>
          <cell r="F382">
            <v>0</v>
          </cell>
          <cell r="H382" t="str">
            <v>A1</v>
          </cell>
          <cell r="I382">
            <v>1</v>
          </cell>
          <cell r="J382">
            <v>39441</v>
          </cell>
          <cell r="K382">
            <v>39447</v>
          </cell>
          <cell r="P382" t="str">
            <v/>
          </cell>
          <cell r="S382" t="str">
            <v/>
          </cell>
        </row>
        <row r="383">
          <cell r="A383">
            <v>284</v>
          </cell>
          <cell r="B383" t="str">
            <v>1021-B-7001</v>
          </cell>
          <cell r="C383" t="str">
            <v>DE-E06-B49-018</v>
          </cell>
          <cell r="D383" t="str">
            <v>E.40.IE.010.115</v>
          </cell>
          <cell r="E383" t="str">
            <v>Planta e Esquema Vertical - Esgoto Sanitário</v>
          </cell>
          <cell r="F383">
            <v>0</v>
          </cell>
          <cell r="H383" t="str">
            <v>A1</v>
          </cell>
          <cell r="I383">
            <v>1</v>
          </cell>
          <cell r="J383">
            <v>39441</v>
          </cell>
          <cell r="K383">
            <v>39447</v>
          </cell>
          <cell r="P383" t="str">
            <v/>
          </cell>
          <cell r="S383" t="str">
            <v/>
          </cell>
        </row>
        <row r="384">
          <cell r="A384">
            <v>285</v>
          </cell>
          <cell r="B384" t="str">
            <v>1021-B-7002</v>
          </cell>
          <cell r="C384" t="str">
            <v>DE-E06-B49-019</v>
          </cell>
          <cell r="D384" t="str">
            <v>E.40.IE.010.115</v>
          </cell>
          <cell r="E384" t="str">
            <v>Planta e Detalhes - Águas Pluviais</v>
          </cell>
          <cell r="F384">
            <v>0</v>
          </cell>
          <cell r="H384" t="str">
            <v>A1</v>
          </cell>
          <cell r="I384">
            <v>1</v>
          </cell>
          <cell r="J384">
            <v>39441</v>
          </cell>
          <cell r="K384">
            <v>39447</v>
          </cell>
          <cell r="P384" t="str">
            <v/>
          </cell>
          <cell r="S384" t="str">
            <v/>
          </cell>
        </row>
        <row r="385">
          <cell r="A385">
            <v>286</v>
          </cell>
          <cell r="B385" t="str">
            <v>1021-B-7003</v>
          </cell>
          <cell r="C385" t="str">
            <v>DE-E06-B49-020</v>
          </cell>
          <cell r="D385" t="str">
            <v>E.40.IE.010.115</v>
          </cell>
          <cell r="E385" t="str">
            <v>Planta da Cobertura - Água Fria</v>
          </cell>
          <cell r="F385">
            <v>0</v>
          </cell>
          <cell r="H385" t="str">
            <v>A1</v>
          </cell>
          <cell r="I385">
            <v>1</v>
          </cell>
          <cell r="J385">
            <v>39441</v>
          </cell>
          <cell r="K385">
            <v>39447</v>
          </cell>
          <cell r="P385" t="str">
            <v/>
          </cell>
          <cell r="S385" t="str">
            <v/>
          </cell>
        </row>
        <row r="386">
          <cell r="A386">
            <v>287</v>
          </cell>
          <cell r="B386" t="str">
            <v>LM-1021-B-7000</v>
          </cell>
          <cell r="C386" t="str">
            <v>LM-E06-B49-009</v>
          </cell>
          <cell r="D386" t="str">
            <v>E.40.IE.010.115</v>
          </cell>
          <cell r="E386" t="str">
            <v>Lista de Material</v>
          </cell>
          <cell r="F386">
            <v>0</v>
          </cell>
          <cell r="H386" t="str">
            <v>A4</v>
          </cell>
          <cell r="I386">
            <v>0.375</v>
          </cell>
          <cell r="J386">
            <v>39441</v>
          </cell>
          <cell r="K386">
            <v>39447</v>
          </cell>
          <cell r="P386" t="str">
            <v/>
          </cell>
          <cell r="S386" t="str">
            <v/>
          </cell>
        </row>
        <row r="387">
          <cell r="E387" t="str">
            <v>ORÇAMENTAÇÃO</v>
          </cell>
          <cell r="F387">
            <v>0</v>
          </cell>
          <cell r="P387" t="str">
            <v/>
          </cell>
          <cell r="S387" t="str">
            <v/>
          </cell>
        </row>
        <row r="388">
          <cell r="A388">
            <v>288</v>
          </cell>
          <cell r="B388" t="str">
            <v>RT-1021-H-7000</v>
          </cell>
          <cell r="C388" t="str">
            <v>RT-E06-B00-009</v>
          </cell>
          <cell r="D388" t="str">
            <v>E.40.00.000.006</v>
          </cell>
          <cell r="E388" t="str">
            <v>Pacote para Orçamentação</v>
          </cell>
          <cell r="F388">
            <v>0</v>
          </cell>
          <cell r="H388" t="str">
            <v>A4</v>
          </cell>
          <cell r="I388">
            <v>2.25</v>
          </cell>
          <cell r="J388">
            <v>39473</v>
          </cell>
          <cell r="K388">
            <v>39532</v>
          </cell>
          <cell r="P388" t="str">
            <v/>
          </cell>
          <cell r="S388" t="str">
            <v/>
          </cell>
        </row>
        <row r="389">
          <cell r="E389" t="str">
            <v>ANÁLISE DE PROPOSTA</v>
          </cell>
          <cell r="F389">
            <v>0</v>
          </cell>
          <cell r="P389" t="str">
            <v/>
          </cell>
          <cell r="S389" t="str">
            <v/>
          </cell>
        </row>
        <row r="390">
          <cell r="A390">
            <v>289</v>
          </cell>
          <cell r="B390" t="str">
            <v>PT-1021-H-7000</v>
          </cell>
          <cell r="C390" t="str">
            <v>PT-E06-B00-009</v>
          </cell>
          <cell r="D390" t="str">
            <v>E.40.00.000.006</v>
          </cell>
          <cell r="E390" t="str">
            <v>Análise de Proposta</v>
          </cell>
          <cell r="F390">
            <v>0</v>
          </cell>
          <cell r="H390" t="str">
            <v>A4</v>
          </cell>
          <cell r="I390">
            <v>1.5</v>
          </cell>
          <cell r="J390">
            <v>39473</v>
          </cell>
          <cell r="K390">
            <v>39532</v>
          </cell>
          <cell r="P390" t="str">
            <v/>
          </cell>
          <cell r="S390" t="str">
            <v/>
          </cell>
        </row>
        <row r="391">
          <cell r="B391">
            <v>1022</v>
          </cell>
          <cell r="E391" t="str">
            <v>VESTIÁRIO DA MINA</v>
          </cell>
          <cell r="F391">
            <v>0</v>
          </cell>
          <cell r="P391" t="str">
            <v/>
          </cell>
          <cell r="S391" t="str">
            <v/>
          </cell>
        </row>
        <row r="392">
          <cell r="E392" t="str">
            <v>ARQUITETURA</v>
          </cell>
          <cell r="F392">
            <v>0</v>
          </cell>
          <cell r="P392" t="str">
            <v/>
          </cell>
          <cell r="S392" t="str">
            <v/>
          </cell>
        </row>
        <row r="393">
          <cell r="A393">
            <v>290</v>
          </cell>
          <cell r="B393" t="str">
            <v>1022-A-7000</v>
          </cell>
          <cell r="C393" t="str">
            <v>DE-E06-B15-030</v>
          </cell>
          <cell r="D393" t="str">
            <v>E.40.AR.010.135</v>
          </cell>
          <cell r="E393" t="str">
            <v>Planta Baixa e Cobertura</v>
          </cell>
          <cell r="F393">
            <v>0</v>
          </cell>
          <cell r="H393" t="str">
            <v>A1</v>
          </cell>
          <cell r="I393">
            <v>1</v>
          </cell>
          <cell r="J393">
            <v>39431</v>
          </cell>
          <cell r="K393">
            <v>39437</v>
          </cell>
          <cell r="P393" t="str">
            <v/>
          </cell>
          <cell r="S393" t="str">
            <v/>
          </cell>
        </row>
        <row r="394">
          <cell r="A394">
            <v>291</v>
          </cell>
          <cell r="B394" t="str">
            <v>1022-A-7001</v>
          </cell>
          <cell r="C394" t="str">
            <v>DE-E06-B15-031</v>
          </cell>
          <cell r="D394" t="str">
            <v>E.40.AR.010.135</v>
          </cell>
          <cell r="E394" t="str">
            <v>Cortes e Fachadas</v>
          </cell>
          <cell r="F394">
            <v>0</v>
          </cell>
          <cell r="H394" t="str">
            <v>A1</v>
          </cell>
          <cell r="I394">
            <v>1</v>
          </cell>
          <cell r="J394">
            <v>39431</v>
          </cell>
          <cell r="K394">
            <v>39437</v>
          </cell>
          <cell r="P394" t="str">
            <v/>
          </cell>
          <cell r="S394" t="str">
            <v/>
          </cell>
        </row>
        <row r="395">
          <cell r="A395">
            <v>292</v>
          </cell>
          <cell r="B395" t="str">
            <v>1022-A-7002</v>
          </cell>
          <cell r="C395" t="str">
            <v>DE-E06-B15-032</v>
          </cell>
          <cell r="D395" t="str">
            <v>E.40.AR.010.145</v>
          </cell>
          <cell r="E395" t="str">
            <v>Det. Sanitários</v>
          </cell>
          <cell r="F395">
            <v>0</v>
          </cell>
          <cell r="H395" t="str">
            <v>A1</v>
          </cell>
          <cell r="I395">
            <v>1</v>
          </cell>
          <cell r="J395">
            <v>39448</v>
          </cell>
          <cell r="K395">
            <v>39452</v>
          </cell>
          <cell r="P395" t="str">
            <v/>
          </cell>
          <cell r="S395" t="str">
            <v/>
          </cell>
        </row>
        <row r="396">
          <cell r="A396">
            <v>293</v>
          </cell>
          <cell r="B396" t="str">
            <v>1022-A-7003</v>
          </cell>
          <cell r="C396" t="str">
            <v>DE-E06-B15-033</v>
          </cell>
          <cell r="D396" t="str">
            <v>E.40.AR.010.145</v>
          </cell>
          <cell r="E396" t="str">
            <v>Paginação de Forro e Lay out de Mobiliário</v>
          </cell>
          <cell r="F396">
            <v>0</v>
          </cell>
          <cell r="H396" t="str">
            <v>A1</v>
          </cell>
          <cell r="I396">
            <v>1</v>
          </cell>
          <cell r="J396">
            <v>39448</v>
          </cell>
          <cell r="K396">
            <v>39452</v>
          </cell>
          <cell r="P396" t="str">
            <v/>
          </cell>
          <cell r="S396" t="str">
            <v/>
          </cell>
        </row>
        <row r="397">
          <cell r="E397" t="str">
            <v>CONCRETO</v>
          </cell>
          <cell r="F397">
            <v>0</v>
          </cell>
          <cell r="P397" t="str">
            <v/>
          </cell>
          <cell r="S397" t="str">
            <v/>
          </cell>
        </row>
        <row r="398">
          <cell r="A398">
            <v>294</v>
          </cell>
          <cell r="B398" t="str">
            <v>LV-1022-C-7000</v>
          </cell>
          <cell r="C398" t="str">
            <v>LV-E06-B03-010</v>
          </cell>
          <cell r="D398" t="str">
            <v>E.40.CN.010.095</v>
          </cell>
          <cell r="E398" t="str">
            <v>Lista de Verificação de Desenhos de Fornecedores</v>
          </cell>
          <cell r="F398">
            <v>0</v>
          </cell>
          <cell r="H398" t="str">
            <v>A4</v>
          </cell>
          <cell r="I398">
            <v>6</v>
          </cell>
          <cell r="J398">
            <v>39468</v>
          </cell>
          <cell r="K398">
            <v>39474</v>
          </cell>
          <cell r="P398" t="str">
            <v/>
          </cell>
          <cell r="S398" t="str">
            <v/>
          </cell>
        </row>
        <row r="399">
          <cell r="E399" t="str">
            <v>METÁLICA</v>
          </cell>
          <cell r="F399">
            <v>0</v>
          </cell>
          <cell r="P399" t="str">
            <v/>
          </cell>
          <cell r="S399" t="str">
            <v/>
          </cell>
        </row>
        <row r="400">
          <cell r="A400">
            <v>295</v>
          </cell>
          <cell r="B400" t="str">
            <v>LV-1022-S-7000</v>
          </cell>
          <cell r="C400" t="str">
            <v>LV-E06-B04-010</v>
          </cell>
          <cell r="D400" t="str">
            <v>E.40.EM.010.095</v>
          </cell>
          <cell r="E400" t="str">
            <v>Lista de Verificação de Desenhos de Fornecedores</v>
          </cell>
          <cell r="F400">
            <v>0</v>
          </cell>
          <cell r="H400" t="str">
            <v>A4</v>
          </cell>
          <cell r="I400">
            <v>5</v>
          </cell>
          <cell r="J400">
            <v>39468</v>
          </cell>
          <cell r="K400">
            <v>39474</v>
          </cell>
          <cell r="P400" t="str">
            <v/>
          </cell>
          <cell r="S400" t="str">
            <v/>
          </cell>
        </row>
        <row r="401">
          <cell r="E401" t="str">
            <v>ELÉTRICA</v>
          </cell>
          <cell r="F401">
            <v>0</v>
          </cell>
          <cell r="P401" t="str">
            <v/>
          </cell>
          <cell r="S401" t="str">
            <v/>
          </cell>
        </row>
        <row r="402">
          <cell r="A402">
            <v>296</v>
          </cell>
          <cell r="B402" t="str">
            <v>1022-E-7000</v>
          </cell>
          <cell r="C402" t="str">
            <v>DE-E06-E06-044</v>
          </cell>
          <cell r="D402" t="str">
            <v>E.40.EL.000.135</v>
          </cell>
          <cell r="E402" t="str">
            <v>Planta de Distribuição de Força e Aterramento</v>
          </cell>
          <cell r="F402">
            <v>0</v>
          </cell>
          <cell r="H402" t="str">
            <v>A1</v>
          </cell>
          <cell r="I402">
            <v>1</v>
          </cell>
          <cell r="J402">
            <v>39448</v>
          </cell>
          <cell r="K402">
            <v>39454</v>
          </cell>
          <cell r="P402" t="str">
            <v/>
          </cell>
          <cell r="S402" t="str">
            <v/>
          </cell>
        </row>
        <row r="403">
          <cell r="A403">
            <v>297</v>
          </cell>
          <cell r="B403" t="str">
            <v>1022-E-7001</v>
          </cell>
          <cell r="C403" t="str">
            <v>DE-E06-E06-045</v>
          </cell>
          <cell r="D403" t="str">
            <v>E.40.EL.000.135</v>
          </cell>
          <cell r="E403" t="str">
            <v>Planta de Iluminação e Tomadas de Corrente</v>
          </cell>
          <cell r="F403">
            <v>0</v>
          </cell>
          <cell r="H403" t="str">
            <v>A1</v>
          </cell>
          <cell r="I403">
            <v>1</v>
          </cell>
          <cell r="J403">
            <v>39448</v>
          </cell>
          <cell r="K403">
            <v>39454</v>
          </cell>
          <cell r="P403" t="str">
            <v/>
          </cell>
          <cell r="S403" t="str">
            <v/>
          </cell>
        </row>
        <row r="404">
          <cell r="A404">
            <v>298</v>
          </cell>
          <cell r="B404" t="str">
            <v>1022-E-7002</v>
          </cell>
          <cell r="C404" t="str">
            <v>DE-E06-E06-046</v>
          </cell>
          <cell r="D404" t="str">
            <v>E.40.EL.000.135</v>
          </cell>
          <cell r="E404" t="str">
            <v>Planta de SPDA</v>
          </cell>
          <cell r="F404">
            <v>0</v>
          </cell>
          <cell r="H404" t="str">
            <v>A1</v>
          </cell>
          <cell r="I404">
            <v>1</v>
          </cell>
          <cell r="J404">
            <v>39448</v>
          </cell>
          <cell r="K404">
            <v>39454</v>
          </cell>
          <cell r="P404" t="str">
            <v/>
          </cell>
          <cell r="S404" t="str">
            <v/>
          </cell>
        </row>
        <row r="405">
          <cell r="A405">
            <v>299</v>
          </cell>
          <cell r="B405" t="str">
            <v>1022-E-7003</v>
          </cell>
          <cell r="C405" t="str">
            <v>DE-E06-E06-047</v>
          </cell>
          <cell r="D405" t="str">
            <v>E.40.EL.000.135</v>
          </cell>
          <cell r="E405" t="str">
            <v>Diagrama Unifilar e Quadro de Cargas Elétricas</v>
          </cell>
          <cell r="F405">
            <v>0</v>
          </cell>
          <cell r="H405" t="str">
            <v>A1</v>
          </cell>
          <cell r="I405">
            <v>1.25</v>
          </cell>
          <cell r="J405">
            <v>39448</v>
          </cell>
          <cell r="K405">
            <v>39454</v>
          </cell>
          <cell r="P405" t="str">
            <v/>
          </cell>
          <cell r="S405" t="str">
            <v/>
          </cell>
        </row>
        <row r="406">
          <cell r="A406">
            <v>300</v>
          </cell>
          <cell r="B406" t="str">
            <v>MC-1022-E-7000</v>
          </cell>
          <cell r="C406" t="str">
            <v>MC-E06-E06-023</v>
          </cell>
          <cell r="D406" t="str">
            <v>E.40.EL.000.135</v>
          </cell>
          <cell r="E406" t="str">
            <v>Memória de Cálculo de Iluminação</v>
          </cell>
          <cell r="F406">
            <v>0</v>
          </cell>
          <cell r="H406" t="str">
            <v>A4</v>
          </cell>
          <cell r="I406">
            <v>3</v>
          </cell>
          <cell r="J406">
            <v>39448</v>
          </cell>
          <cell r="K406">
            <v>39454</v>
          </cell>
          <cell r="P406" t="str">
            <v/>
          </cell>
          <cell r="S406" t="str">
            <v/>
          </cell>
        </row>
        <row r="407">
          <cell r="A407">
            <v>301</v>
          </cell>
          <cell r="B407" t="str">
            <v>MC-1022-E-7001</v>
          </cell>
          <cell r="C407" t="str">
            <v>MC-E06-E06-024</v>
          </cell>
          <cell r="D407" t="str">
            <v>E.40.EL.000.135</v>
          </cell>
          <cell r="E407" t="str">
            <v>Memória de Cálculo de SPDA</v>
          </cell>
          <cell r="F407">
            <v>0</v>
          </cell>
          <cell r="H407" t="str">
            <v>A4</v>
          </cell>
          <cell r="I407">
            <v>3</v>
          </cell>
          <cell r="J407">
            <v>39448</v>
          </cell>
          <cell r="K407">
            <v>39454</v>
          </cell>
          <cell r="P407" t="str">
            <v/>
          </cell>
          <cell r="S407" t="str">
            <v/>
          </cell>
        </row>
        <row r="408">
          <cell r="A408">
            <v>302</v>
          </cell>
          <cell r="B408" t="str">
            <v>LM-1022-E-7000</v>
          </cell>
          <cell r="C408" t="str">
            <v>LM-E06-E06-012</v>
          </cell>
          <cell r="D408" t="str">
            <v>E.40.EL.000.135</v>
          </cell>
          <cell r="E408" t="str">
            <v>Lista de Materiais</v>
          </cell>
          <cell r="F408">
            <v>0</v>
          </cell>
          <cell r="H408" t="str">
            <v>A4</v>
          </cell>
          <cell r="I408">
            <v>1</v>
          </cell>
          <cell r="J408">
            <v>39448</v>
          </cell>
          <cell r="K408">
            <v>39454</v>
          </cell>
          <cell r="P408" t="str">
            <v/>
          </cell>
          <cell r="S408" t="str">
            <v/>
          </cell>
        </row>
        <row r="409">
          <cell r="A409">
            <v>303</v>
          </cell>
          <cell r="B409" t="str">
            <v>FD-1022-E-7000</v>
          </cell>
          <cell r="C409" t="str">
            <v>FD-E06-E06-012</v>
          </cell>
          <cell r="D409" t="str">
            <v>E.40.EL.000.135</v>
          </cell>
          <cell r="E409" t="str">
            <v>Folha de Dados (Quadro de Distribuição)</v>
          </cell>
          <cell r="F409">
            <v>0</v>
          </cell>
          <cell r="H409" t="str">
            <v>A4</v>
          </cell>
          <cell r="I409">
            <v>0.125</v>
          </cell>
          <cell r="J409">
            <v>39448</v>
          </cell>
          <cell r="K409">
            <v>39454</v>
          </cell>
          <cell r="P409" t="str">
            <v/>
          </cell>
          <cell r="S409" t="str">
            <v/>
          </cell>
        </row>
        <row r="410">
          <cell r="A410">
            <v>304</v>
          </cell>
          <cell r="B410" t="str">
            <v>MD-1022-E-7000</v>
          </cell>
          <cell r="C410" t="str">
            <v>MD-E06-E06-012</v>
          </cell>
          <cell r="D410" t="str">
            <v>E.40.EL.000.135</v>
          </cell>
          <cell r="E410" t="str">
            <v>Memorial Descritivo</v>
          </cell>
          <cell r="F410">
            <v>0</v>
          </cell>
          <cell r="H410" t="str">
            <v>A4</v>
          </cell>
          <cell r="I410">
            <v>1</v>
          </cell>
          <cell r="J410">
            <v>39448</v>
          </cell>
          <cell r="K410">
            <v>39454</v>
          </cell>
          <cell r="P410" t="str">
            <v/>
          </cell>
          <cell r="S410" t="str">
            <v/>
          </cell>
        </row>
        <row r="411">
          <cell r="E411" t="str">
            <v>HIDROSSANITÁRIAS</v>
          </cell>
          <cell r="F411">
            <v>0</v>
          </cell>
          <cell r="P411" t="str">
            <v/>
          </cell>
          <cell r="S411" t="str">
            <v/>
          </cell>
        </row>
        <row r="412">
          <cell r="A412">
            <v>305</v>
          </cell>
          <cell r="B412" t="str">
            <v>1022-B-7000</v>
          </cell>
          <cell r="C412" t="str">
            <v>DE-E06-B49-021</v>
          </cell>
          <cell r="D412" t="str">
            <v>E.40.IE.010.130</v>
          </cell>
          <cell r="E412" t="str">
            <v>Planta e Isométrico - Água Fria</v>
          </cell>
          <cell r="F412">
            <v>0</v>
          </cell>
          <cell r="H412" t="str">
            <v>A1</v>
          </cell>
          <cell r="I412">
            <v>1</v>
          </cell>
          <cell r="J412">
            <v>39448</v>
          </cell>
          <cell r="K412">
            <v>39454</v>
          </cell>
          <cell r="P412" t="str">
            <v/>
          </cell>
          <cell r="S412" t="str">
            <v/>
          </cell>
        </row>
        <row r="413">
          <cell r="A413">
            <v>306</v>
          </cell>
          <cell r="B413" t="str">
            <v>1022-B-7001</v>
          </cell>
          <cell r="C413" t="str">
            <v>DE-E06-B49-022</v>
          </cell>
          <cell r="D413" t="str">
            <v>E.40.IE.010.130</v>
          </cell>
          <cell r="E413" t="str">
            <v>Planta Baixa - Esgoto Sanitário</v>
          </cell>
          <cell r="F413">
            <v>0</v>
          </cell>
          <cell r="H413" t="str">
            <v>A1</v>
          </cell>
          <cell r="I413">
            <v>1</v>
          </cell>
          <cell r="J413">
            <v>39448</v>
          </cell>
          <cell r="K413">
            <v>39454</v>
          </cell>
          <cell r="P413" t="str">
            <v/>
          </cell>
          <cell r="S413" t="str">
            <v/>
          </cell>
        </row>
        <row r="414">
          <cell r="A414">
            <v>307</v>
          </cell>
          <cell r="B414" t="str">
            <v>1022-B-7002</v>
          </cell>
          <cell r="C414" t="str">
            <v>DE-E06-B49-023</v>
          </cell>
          <cell r="D414" t="str">
            <v>E.40.IE.010.130</v>
          </cell>
          <cell r="E414" t="str">
            <v>Planta - Esquema Vertical e Detalhes - Esgoto Sanitário</v>
          </cell>
          <cell r="F414">
            <v>0</v>
          </cell>
          <cell r="H414" t="str">
            <v>A1</v>
          </cell>
          <cell r="I414">
            <v>1</v>
          </cell>
          <cell r="J414">
            <v>39448</v>
          </cell>
          <cell r="K414">
            <v>39454</v>
          </cell>
          <cell r="P414" t="str">
            <v/>
          </cell>
          <cell r="S414" t="str">
            <v/>
          </cell>
        </row>
        <row r="415">
          <cell r="A415">
            <v>308</v>
          </cell>
          <cell r="B415" t="str">
            <v>1022-B-7003</v>
          </cell>
          <cell r="C415" t="str">
            <v>DE-E06-B49-024</v>
          </cell>
          <cell r="D415" t="str">
            <v>E.40.IE.010.130</v>
          </cell>
          <cell r="E415" t="str">
            <v>Planta e Detalhes - Águas Pluviais</v>
          </cell>
          <cell r="F415">
            <v>0</v>
          </cell>
          <cell r="H415" t="str">
            <v>A1</v>
          </cell>
          <cell r="I415">
            <v>1</v>
          </cell>
          <cell r="J415">
            <v>39448</v>
          </cell>
          <cell r="K415">
            <v>39454</v>
          </cell>
          <cell r="P415" t="str">
            <v/>
          </cell>
          <cell r="S415" t="str">
            <v/>
          </cell>
        </row>
        <row r="416">
          <cell r="A416">
            <v>309</v>
          </cell>
          <cell r="B416" t="str">
            <v>1022-B-7004</v>
          </cell>
          <cell r="C416" t="str">
            <v>DE-E06-B49-025</v>
          </cell>
          <cell r="D416" t="str">
            <v>E.40.IE.010.130</v>
          </cell>
          <cell r="E416" t="str">
            <v>Planta da Cobertura - Água Fria</v>
          </cell>
          <cell r="F416">
            <v>0</v>
          </cell>
          <cell r="H416" t="str">
            <v>A1</v>
          </cell>
          <cell r="I416">
            <v>1</v>
          </cell>
          <cell r="J416">
            <v>39448</v>
          </cell>
          <cell r="K416">
            <v>39454</v>
          </cell>
          <cell r="P416" t="str">
            <v/>
          </cell>
          <cell r="S416" t="str">
            <v/>
          </cell>
        </row>
        <row r="417">
          <cell r="A417">
            <v>310</v>
          </cell>
          <cell r="B417" t="str">
            <v>LM-1022-B-7000</v>
          </cell>
          <cell r="C417" t="str">
            <v>LM-E06-B49-010</v>
          </cell>
          <cell r="D417" t="str">
            <v>E.40.IE.010.130</v>
          </cell>
          <cell r="E417" t="str">
            <v>Lista de Material</v>
          </cell>
          <cell r="F417">
            <v>0</v>
          </cell>
          <cell r="H417" t="str">
            <v>A4</v>
          </cell>
          <cell r="I417">
            <v>0.375</v>
          </cell>
          <cell r="J417">
            <v>39448</v>
          </cell>
          <cell r="K417">
            <v>39454</v>
          </cell>
          <cell r="P417" t="str">
            <v/>
          </cell>
          <cell r="S417" t="str">
            <v/>
          </cell>
        </row>
        <row r="418">
          <cell r="E418" t="str">
            <v>ORÇAMENTAÇÃO</v>
          </cell>
          <cell r="F418">
            <v>0</v>
          </cell>
          <cell r="P418" t="str">
            <v/>
          </cell>
          <cell r="S418" t="str">
            <v/>
          </cell>
        </row>
        <row r="419">
          <cell r="A419">
            <v>311</v>
          </cell>
          <cell r="B419" t="str">
            <v>RT-1022-H-7000</v>
          </cell>
          <cell r="C419" t="str">
            <v>RT-E06-B00-010</v>
          </cell>
          <cell r="D419" t="str">
            <v>E.40.00.000.006</v>
          </cell>
          <cell r="E419" t="str">
            <v>Pacote para Orçamentação</v>
          </cell>
          <cell r="F419">
            <v>0</v>
          </cell>
          <cell r="H419" t="str">
            <v>A4</v>
          </cell>
          <cell r="I419">
            <v>1.6</v>
          </cell>
          <cell r="J419">
            <v>39473</v>
          </cell>
          <cell r="K419">
            <v>39532</v>
          </cell>
          <cell r="P419" t="str">
            <v/>
          </cell>
          <cell r="S419" t="str">
            <v/>
          </cell>
        </row>
        <row r="420">
          <cell r="E420" t="str">
            <v>ANÁLISE DE PROPOSTA</v>
          </cell>
          <cell r="F420">
            <v>0</v>
          </cell>
          <cell r="P420" t="str">
            <v/>
          </cell>
          <cell r="S420" t="str">
            <v/>
          </cell>
        </row>
        <row r="421">
          <cell r="A421">
            <v>312</v>
          </cell>
          <cell r="B421" t="str">
            <v>PT-1022-H-7000</v>
          </cell>
          <cell r="C421" t="str">
            <v>PT-E06-B00-010</v>
          </cell>
          <cell r="D421" t="str">
            <v>E.40.00.000.006</v>
          </cell>
          <cell r="E421" t="str">
            <v>Análise de Proposta</v>
          </cell>
          <cell r="F421">
            <v>0</v>
          </cell>
          <cell r="H421" t="str">
            <v>A4</v>
          </cell>
          <cell r="I421">
            <v>1</v>
          </cell>
          <cell r="J421">
            <v>39473</v>
          </cell>
          <cell r="K421">
            <v>39532</v>
          </cell>
          <cell r="P421" t="str">
            <v/>
          </cell>
          <cell r="S421" t="str">
            <v/>
          </cell>
        </row>
        <row r="422">
          <cell r="B422">
            <v>1023</v>
          </cell>
          <cell r="E422" t="str">
            <v>REFEITÓRIO DA MINA</v>
          </cell>
          <cell r="F422">
            <v>0</v>
          </cell>
          <cell r="P422" t="str">
            <v/>
          </cell>
          <cell r="S422" t="str">
            <v/>
          </cell>
        </row>
        <row r="423">
          <cell r="E423" t="str">
            <v>ARQUITETURA</v>
          </cell>
          <cell r="F423">
            <v>0</v>
          </cell>
          <cell r="P423" t="str">
            <v/>
          </cell>
          <cell r="S423" t="str">
            <v/>
          </cell>
        </row>
        <row r="424">
          <cell r="A424">
            <v>313</v>
          </cell>
          <cell r="B424" t="str">
            <v>1023-A-7000</v>
          </cell>
          <cell r="C424" t="str">
            <v>DE-E06-B15-034</v>
          </cell>
          <cell r="D424" t="str">
            <v>E.40.AR.010.150</v>
          </cell>
          <cell r="E424" t="str">
            <v xml:space="preserve">Planta Baixa </v>
          </cell>
          <cell r="F424">
            <v>0</v>
          </cell>
          <cell r="H424" t="str">
            <v>A1</v>
          </cell>
          <cell r="I424">
            <v>1</v>
          </cell>
          <cell r="J424">
            <v>39431</v>
          </cell>
          <cell r="K424">
            <v>39440</v>
          </cell>
          <cell r="P424" t="str">
            <v/>
          </cell>
          <cell r="S424" t="str">
            <v/>
          </cell>
        </row>
        <row r="425">
          <cell r="A425">
            <v>314</v>
          </cell>
          <cell r="B425" t="str">
            <v>1023-A-7001</v>
          </cell>
          <cell r="C425" t="str">
            <v>DE-E06-B15-035</v>
          </cell>
          <cell r="D425" t="str">
            <v>E.40.AR.010.160</v>
          </cell>
          <cell r="E425" t="str">
            <v>Planta de Cobertura e Paginação de Forro</v>
          </cell>
          <cell r="F425">
            <v>0</v>
          </cell>
          <cell r="H425" t="str">
            <v>A1</v>
          </cell>
          <cell r="I425">
            <v>1</v>
          </cell>
          <cell r="J425">
            <v>39451</v>
          </cell>
          <cell r="K425">
            <v>39455</v>
          </cell>
          <cell r="P425" t="str">
            <v/>
          </cell>
          <cell r="S425" t="str">
            <v/>
          </cell>
        </row>
        <row r="426">
          <cell r="A426">
            <v>315</v>
          </cell>
          <cell r="B426" t="str">
            <v>1023-A-7002</v>
          </cell>
          <cell r="C426" t="str">
            <v>DE-E06-B15-036</v>
          </cell>
          <cell r="D426" t="str">
            <v>E.40.AR.010.160</v>
          </cell>
          <cell r="E426" t="str">
            <v>Cortes e Det. Sanitários</v>
          </cell>
          <cell r="F426">
            <v>0</v>
          </cell>
          <cell r="H426" t="str">
            <v>A1</v>
          </cell>
          <cell r="I426">
            <v>1</v>
          </cell>
          <cell r="J426">
            <v>39451</v>
          </cell>
          <cell r="K426">
            <v>39455</v>
          </cell>
          <cell r="P426" t="str">
            <v/>
          </cell>
          <cell r="S426" t="str">
            <v/>
          </cell>
        </row>
        <row r="427">
          <cell r="A427">
            <v>316</v>
          </cell>
          <cell r="B427" t="str">
            <v>1023-A-7003</v>
          </cell>
          <cell r="C427" t="str">
            <v>DE-E06-B15-037</v>
          </cell>
          <cell r="D427" t="str">
            <v>E.40.AR.010.150</v>
          </cell>
          <cell r="E427" t="str">
            <v>Fachadas</v>
          </cell>
          <cell r="F427">
            <v>0</v>
          </cell>
          <cell r="H427" t="str">
            <v>A1</v>
          </cell>
          <cell r="I427">
            <v>1</v>
          </cell>
          <cell r="J427">
            <v>39431</v>
          </cell>
          <cell r="K427">
            <v>39440</v>
          </cell>
          <cell r="P427" t="str">
            <v/>
          </cell>
          <cell r="S427" t="str">
            <v/>
          </cell>
        </row>
        <row r="428">
          <cell r="A428">
            <v>317</v>
          </cell>
          <cell r="B428" t="str">
            <v>1023-A-7004</v>
          </cell>
          <cell r="C428" t="str">
            <v>DE-E06-B15-038</v>
          </cell>
          <cell r="D428" t="str">
            <v>E.40.AR.010.160</v>
          </cell>
          <cell r="E428" t="str">
            <v>Det. Cozinha</v>
          </cell>
          <cell r="F428">
            <v>0</v>
          </cell>
          <cell r="H428" t="str">
            <v>A1</v>
          </cell>
          <cell r="I428">
            <v>1</v>
          </cell>
          <cell r="J428">
            <v>39451</v>
          </cell>
          <cell r="K428">
            <v>39455</v>
          </cell>
          <cell r="P428" t="str">
            <v/>
          </cell>
          <cell r="S428" t="str">
            <v/>
          </cell>
        </row>
        <row r="429">
          <cell r="A429">
            <v>318</v>
          </cell>
          <cell r="B429" t="str">
            <v>1023-A-7005</v>
          </cell>
          <cell r="C429" t="str">
            <v>DE-E06-B15-039</v>
          </cell>
          <cell r="D429" t="str">
            <v>E.40.AR.010.160</v>
          </cell>
          <cell r="E429" t="str">
            <v>Lay out de Mobiliário</v>
          </cell>
          <cell r="F429">
            <v>0</v>
          </cell>
          <cell r="H429" t="str">
            <v>A1</v>
          </cell>
          <cell r="I429">
            <v>1</v>
          </cell>
          <cell r="J429">
            <v>39451</v>
          </cell>
          <cell r="K429">
            <v>39455</v>
          </cell>
          <cell r="P429" t="str">
            <v/>
          </cell>
          <cell r="S429" t="str">
            <v/>
          </cell>
        </row>
        <row r="430">
          <cell r="E430" t="str">
            <v>CONCRETO</v>
          </cell>
          <cell r="F430">
            <v>0</v>
          </cell>
          <cell r="P430" t="str">
            <v/>
          </cell>
          <cell r="S430" t="str">
            <v/>
          </cell>
        </row>
        <row r="431">
          <cell r="A431">
            <v>319</v>
          </cell>
          <cell r="B431" t="str">
            <v>LV-1023-C-7000</v>
          </cell>
          <cell r="C431" t="str">
            <v>LV-E06-B03-011</v>
          </cell>
          <cell r="D431" t="str">
            <v>E.40.CN.010.105</v>
          </cell>
          <cell r="E431" t="str">
            <v>Lista de Verificação de Desenhos de Fornecedores</v>
          </cell>
          <cell r="F431">
            <v>0</v>
          </cell>
          <cell r="H431" t="str">
            <v>A4</v>
          </cell>
          <cell r="I431">
            <v>8</v>
          </cell>
          <cell r="J431">
            <v>39471</v>
          </cell>
          <cell r="K431">
            <v>39477</v>
          </cell>
          <cell r="P431" t="str">
            <v/>
          </cell>
          <cell r="S431" t="str">
            <v/>
          </cell>
        </row>
        <row r="432">
          <cell r="E432" t="str">
            <v>METÁLICA</v>
          </cell>
          <cell r="F432">
            <v>0</v>
          </cell>
          <cell r="P432" t="str">
            <v/>
          </cell>
          <cell r="S432" t="str">
            <v/>
          </cell>
        </row>
        <row r="433">
          <cell r="A433">
            <v>320</v>
          </cell>
          <cell r="B433" t="str">
            <v>LV-1023-S-7000</v>
          </cell>
          <cell r="C433" t="str">
            <v>LV-E06-B04-011</v>
          </cell>
          <cell r="D433" t="str">
            <v>E.40.EM.010.105</v>
          </cell>
          <cell r="E433" t="str">
            <v>Lista de Verificação de Desenhos de Fornecedores</v>
          </cell>
          <cell r="F433">
            <v>0</v>
          </cell>
          <cell r="H433" t="str">
            <v>A4</v>
          </cell>
          <cell r="I433">
            <v>5</v>
          </cell>
          <cell r="J433">
            <v>39471</v>
          </cell>
          <cell r="K433">
            <v>39477</v>
          </cell>
          <cell r="P433" t="str">
            <v/>
          </cell>
          <cell r="S433" t="str">
            <v/>
          </cell>
        </row>
        <row r="434">
          <cell r="E434" t="str">
            <v>ELÉTRICA</v>
          </cell>
          <cell r="F434">
            <v>0</v>
          </cell>
          <cell r="P434" t="str">
            <v/>
          </cell>
          <cell r="S434" t="str">
            <v/>
          </cell>
        </row>
        <row r="435">
          <cell r="A435">
            <v>321</v>
          </cell>
          <cell r="B435" t="str">
            <v>1023-E-7000</v>
          </cell>
          <cell r="C435" t="str">
            <v>DE-E06-E06-048</v>
          </cell>
          <cell r="D435" t="str">
            <v>E.40.EL.000.150</v>
          </cell>
          <cell r="E435" t="str">
            <v>Planta de Distribuição de Força e Aterramento</v>
          </cell>
          <cell r="F435">
            <v>0</v>
          </cell>
          <cell r="H435" t="str">
            <v>A1</v>
          </cell>
          <cell r="I435">
            <v>1</v>
          </cell>
          <cell r="J435">
            <v>39451</v>
          </cell>
          <cell r="K435">
            <v>39457</v>
          </cell>
          <cell r="P435" t="str">
            <v/>
          </cell>
          <cell r="S435" t="str">
            <v/>
          </cell>
        </row>
        <row r="436">
          <cell r="A436">
            <v>322</v>
          </cell>
          <cell r="B436" t="str">
            <v>1023-E-7001</v>
          </cell>
          <cell r="C436" t="str">
            <v>DE-E06-E06-049</v>
          </cell>
          <cell r="D436" t="str">
            <v>E.40.EL.000.150</v>
          </cell>
          <cell r="E436" t="str">
            <v>Planta de Iluminação e Tomadas de Corrente</v>
          </cell>
          <cell r="F436">
            <v>0</v>
          </cell>
          <cell r="H436" t="str">
            <v>A1</v>
          </cell>
          <cell r="I436">
            <v>1</v>
          </cell>
          <cell r="J436">
            <v>39451</v>
          </cell>
          <cell r="K436">
            <v>39457</v>
          </cell>
          <cell r="P436" t="str">
            <v/>
          </cell>
          <cell r="S436" t="str">
            <v/>
          </cell>
        </row>
        <row r="437">
          <cell r="A437">
            <v>323</v>
          </cell>
          <cell r="B437" t="str">
            <v>1023-E-7002</v>
          </cell>
          <cell r="C437" t="str">
            <v>DE-E06-E06-050</v>
          </cell>
          <cell r="D437" t="str">
            <v>E.40.EL.000.150</v>
          </cell>
          <cell r="E437" t="str">
            <v>Planta de SPDA</v>
          </cell>
          <cell r="F437">
            <v>0</v>
          </cell>
          <cell r="H437" t="str">
            <v>A1</v>
          </cell>
          <cell r="I437">
            <v>1</v>
          </cell>
          <cell r="J437">
            <v>39451</v>
          </cell>
          <cell r="K437">
            <v>39457</v>
          </cell>
          <cell r="P437" t="str">
            <v/>
          </cell>
          <cell r="S437" t="str">
            <v/>
          </cell>
        </row>
        <row r="438">
          <cell r="A438">
            <v>324</v>
          </cell>
          <cell r="B438" t="str">
            <v>1023-E-7003</v>
          </cell>
          <cell r="C438" t="str">
            <v>DE-E06-E06-051</v>
          </cell>
          <cell r="D438" t="str">
            <v>E.40.EL.000.150</v>
          </cell>
          <cell r="E438" t="str">
            <v>Diagrama Unifilar e Quadro de Cargas Elétricas</v>
          </cell>
          <cell r="F438">
            <v>0</v>
          </cell>
          <cell r="H438" t="str">
            <v>A1</v>
          </cell>
          <cell r="I438">
            <v>1.25</v>
          </cell>
          <cell r="J438">
            <v>39451</v>
          </cell>
          <cell r="K438">
            <v>39457</v>
          </cell>
          <cell r="P438" t="str">
            <v/>
          </cell>
          <cell r="S438" t="str">
            <v/>
          </cell>
        </row>
        <row r="439">
          <cell r="A439">
            <v>325</v>
          </cell>
          <cell r="B439" t="str">
            <v>MC-1023-E-7000</v>
          </cell>
          <cell r="C439" t="str">
            <v>MC-E06-E06-025</v>
          </cell>
          <cell r="D439" t="str">
            <v>E.40.EL.000.150</v>
          </cell>
          <cell r="E439" t="str">
            <v>Memória de Cálculo de Iluminação</v>
          </cell>
          <cell r="F439">
            <v>0</v>
          </cell>
          <cell r="H439" t="str">
            <v>A4</v>
          </cell>
          <cell r="I439">
            <v>3</v>
          </cell>
          <cell r="J439">
            <v>39451</v>
          </cell>
          <cell r="K439">
            <v>39457</v>
          </cell>
          <cell r="P439" t="str">
            <v/>
          </cell>
          <cell r="S439" t="str">
            <v/>
          </cell>
        </row>
        <row r="440">
          <cell r="A440">
            <v>326</v>
          </cell>
          <cell r="B440" t="str">
            <v>MC-1023-E-7001</v>
          </cell>
          <cell r="C440" t="str">
            <v>MC-E06-E06-026</v>
          </cell>
          <cell r="D440" t="str">
            <v>E.40.EL.000.150</v>
          </cell>
          <cell r="E440" t="str">
            <v>Memória de Cálculo de SPDA</v>
          </cell>
          <cell r="F440">
            <v>0</v>
          </cell>
          <cell r="H440" t="str">
            <v>A4</v>
          </cell>
          <cell r="I440">
            <v>3</v>
          </cell>
          <cell r="J440">
            <v>39451</v>
          </cell>
          <cell r="K440">
            <v>39457</v>
          </cell>
          <cell r="P440" t="str">
            <v/>
          </cell>
          <cell r="S440" t="str">
            <v/>
          </cell>
        </row>
        <row r="441">
          <cell r="A441">
            <v>327</v>
          </cell>
          <cell r="B441" t="str">
            <v>LM-1023-E-7000</v>
          </cell>
          <cell r="C441" t="str">
            <v>LM-E06-E06-013</v>
          </cell>
          <cell r="D441" t="str">
            <v>E.40.EL.000.150</v>
          </cell>
          <cell r="E441" t="str">
            <v>Lista de Materiais</v>
          </cell>
          <cell r="F441">
            <v>0</v>
          </cell>
          <cell r="H441" t="str">
            <v>A4</v>
          </cell>
          <cell r="I441">
            <v>1</v>
          </cell>
          <cell r="J441">
            <v>39451</v>
          </cell>
          <cell r="K441">
            <v>39457</v>
          </cell>
          <cell r="P441" t="str">
            <v/>
          </cell>
          <cell r="S441" t="str">
            <v/>
          </cell>
        </row>
        <row r="442">
          <cell r="A442">
            <v>328</v>
          </cell>
          <cell r="B442" t="str">
            <v>FD-1023-E-7000</v>
          </cell>
          <cell r="C442" t="str">
            <v>FD-E06-E06-013</v>
          </cell>
          <cell r="D442" t="str">
            <v>E.40.EL.000.150</v>
          </cell>
          <cell r="E442" t="str">
            <v>Folha de Dados (Quadro de Distribuição)</v>
          </cell>
          <cell r="F442">
            <v>0</v>
          </cell>
          <cell r="H442" t="str">
            <v>A4</v>
          </cell>
          <cell r="I442">
            <v>0.125</v>
          </cell>
          <cell r="J442">
            <v>39451</v>
          </cell>
          <cell r="K442">
            <v>39457</v>
          </cell>
          <cell r="P442" t="str">
            <v/>
          </cell>
          <cell r="S442" t="str">
            <v/>
          </cell>
        </row>
        <row r="443">
          <cell r="A443">
            <v>329</v>
          </cell>
          <cell r="B443" t="str">
            <v>MD-1023-E-7000</v>
          </cell>
          <cell r="C443" t="str">
            <v>MD-E06-E06-013</v>
          </cell>
          <cell r="D443" t="str">
            <v>E.40.EL.000.150</v>
          </cell>
          <cell r="E443" t="str">
            <v>Memorial Descritivo</v>
          </cell>
          <cell r="F443">
            <v>0</v>
          </cell>
          <cell r="H443" t="str">
            <v>A4</v>
          </cell>
          <cell r="I443">
            <v>1</v>
          </cell>
          <cell r="J443">
            <v>39451</v>
          </cell>
          <cell r="K443">
            <v>39457</v>
          </cell>
          <cell r="P443" t="str">
            <v/>
          </cell>
          <cell r="S443" t="str">
            <v/>
          </cell>
        </row>
        <row r="444">
          <cell r="E444" t="str">
            <v>TELEFONIA E DADOS</v>
          </cell>
          <cell r="F444">
            <v>0</v>
          </cell>
          <cell r="P444" t="str">
            <v/>
          </cell>
          <cell r="S444" t="str">
            <v/>
          </cell>
        </row>
        <row r="445">
          <cell r="A445">
            <v>330</v>
          </cell>
          <cell r="B445" t="str">
            <v>1023-K-7000</v>
          </cell>
          <cell r="C445" t="str">
            <v>DE-E06-E47-005</v>
          </cell>
          <cell r="D445" t="str">
            <v>E.40.CM.010.140</v>
          </cell>
          <cell r="E445" t="str">
            <v>Planta Baixa</v>
          </cell>
          <cell r="F445">
            <v>0</v>
          </cell>
          <cell r="H445" t="str">
            <v>A1</v>
          </cell>
          <cell r="I445">
            <v>1</v>
          </cell>
          <cell r="J445">
            <v>39451</v>
          </cell>
          <cell r="K445">
            <v>39457</v>
          </cell>
          <cell r="P445" t="str">
            <v/>
          </cell>
          <cell r="S445" t="str">
            <v/>
          </cell>
        </row>
        <row r="446">
          <cell r="A446">
            <v>331</v>
          </cell>
          <cell r="B446" t="str">
            <v>LM-1023-K-7000</v>
          </cell>
          <cell r="C446" t="str">
            <v>LM-E06-E47-005</v>
          </cell>
          <cell r="D446" t="str">
            <v>E.40.CM.010.140</v>
          </cell>
          <cell r="E446" t="str">
            <v>Lista de Materiais</v>
          </cell>
          <cell r="F446">
            <v>0</v>
          </cell>
          <cell r="H446" t="str">
            <v>A4</v>
          </cell>
          <cell r="I446">
            <v>0.125</v>
          </cell>
          <cell r="J446">
            <v>39451</v>
          </cell>
          <cell r="K446">
            <v>39457</v>
          </cell>
          <cell r="P446" t="str">
            <v/>
          </cell>
          <cell r="S446" t="str">
            <v/>
          </cell>
        </row>
        <row r="447">
          <cell r="E447" t="str">
            <v>HIDROSSANITÁRIAS</v>
          </cell>
          <cell r="F447">
            <v>0</v>
          </cell>
          <cell r="P447" t="str">
            <v/>
          </cell>
          <cell r="S447" t="str">
            <v/>
          </cell>
        </row>
        <row r="448">
          <cell r="A448">
            <v>332</v>
          </cell>
          <cell r="B448" t="str">
            <v>1023-B-7000</v>
          </cell>
          <cell r="C448" t="str">
            <v>DE-E06-B49-026</v>
          </cell>
          <cell r="D448" t="str">
            <v>E.40.IE.010.145</v>
          </cell>
          <cell r="E448" t="str">
            <v>Planta Baixa - Água Fria e Quente</v>
          </cell>
          <cell r="F448">
            <v>0</v>
          </cell>
          <cell r="H448" t="str">
            <v>A1</v>
          </cell>
          <cell r="I448">
            <v>1</v>
          </cell>
          <cell r="J448">
            <v>39451</v>
          </cell>
          <cell r="K448">
            <v>39457</v>
          </cell>
          <cell r="P448" t="str">
            <v/>
          </cell>
          <cell r="S448" t="str">
            <v/>
          </cell>
        </row>
        <row r="449">
          <cell r="A449">
            <v>333</v>
          </cell>
          <cell r="B449" t="str">
            <v>1023-B-7001</v>
          </cell>
          <cell r="C449" t="str">
            <v>DE-E06-B49-027</v>
          </cell>
          <cell r="D449" t="str">
            <v>E.40.IE.010.145</v>
          </cell>
          <cell r="E449" t="str">
            <v>Isométricos - Água Fria e Quente</v>
          </cell>
          <cell r="F449">
            <v>0</v>
          </cell>
          <cell r="H449" t="str">
            <v>A1</v>
          </cell>
          <cell r="I449">
            <v>2</v>
          </cell>
          <cell r="J449">
            <v>39451</v>
          </cell>
          <cell r="K449">
            <v>39457</v>
          </cell>
          <cell r="P449" t="str">
            <v/>
          </cell>
          <cell r="S449" t="str">
            <v/>
          </cell>
        </row>
        <row r="450">
          <cell r="A450">
            <v>334</v>
          </cell>
          <cell r="B450" t="str">
            <v>1023-B-7002</v>
          </cell>
          <cell r="C450" t="str">
            <v>DE-E06-B49-028</v>
          </cell>
          <cell r="D450" t="str">
            <v>E.40.IE.010.145</v>
          </cell>
          <cell r="E450" t="str">
            <v xml:space="preserve">Planta baixa - Rede de gás </v>
          </cell>
          <cell r="F450">
            <v>0</v>
          </cell>
          <cell r="H450" t="str">
            <v>A1</v>
          </cell>
          <cell r="I450">
            <v>1</v>
          </cell>
          <cell r="J450">
            <v>39451</v>
          </cell>
          <cell r="K450">
            <v>39457</v>
          </cell>
          <cell r="P450" t="str">
            <v/>
          </cell>
          <cell r="S450" t="str">
            <v/>
          </cell>
        </row>
        <row r="451">
          <cell r="A451">
            <v>335</v>
          </cell>
          <cell r="B451" t="str">
            <v>1023-B-7003</v>
          </cell>
          <cell r="C451" t="str">
            <v>DE-E06-B49-029</v>
          </cell>
          <cell r="D451" t="str">
            <v>E.40.IE.010.145</v>
          </cell>
          <cell r="E451" t="str">
            <v>Planta Baixa - Esgoto Sanitário</v>
          </cell>
          <cell r="F451">
            <v>0</v>
          </cell>
          <cell r="H451" t="str">
            <v>A1</v>
          </cell>
          <cell r="I451">
            <v>1</v>
          </cell>
          <cell r="J451">
            <v>39451</v>
          </cell>
          <cell r="K451">
            <v>39457</v>
          </cell>
          <cell r="P451" t="str">
            <v/>
          </cell>
          <cell r="S451" t="str">
            <v/>
          </cell>
        </row>
        <row r="452">
          <cell r="A452">
            <v>336</v>
          </cell>
          <cell r="B452" t="str">
            <v>1023-B-7004</v>
          </cell>
          <cell r="C452" t="str">
            <v>DE-E06-B49-030</v>
          </cell>
          <cell r="D452" t="str">
            <v>E.40.IE.010.145</v>
          </cell>
          <cell r="E452" t="str">
            <v>Planta - Esquema Vertical e Detalhes - Esgoto Sanitário</v>
          </cell>
          <cell r="F452">
            <v>0</v>
          </cell>
          <cell r="H452" t="str">
            <v>A1</v>
          </cell>
          <cell r="I452">
            <v>1</v>
          </cell>
          <cell r="J452">
            <v>39451</v>
          </cell>
          <cell r="K452">
            <v>39457</v>
          </cell>
          <cell r="P452" t="str">
            <v/>
          </cell>
          <cell r="S452" t="str">
            <v/>
          </cell>
        </row>
        <row r="453">
          <cell r="A453">
            <v>337</v>
          </cell>
          <cell r="B453" t="str">
            <v>1023-B-7005</v>
          </cell>
          <cell r="C453" t="str">
            <v>DE-E06-B49-031</v>
          </cell>
          <cell r="D453" t="str">
            <v>E.40.IE.010.145</v>
          </cell>
          <cell r="E453" t="str">
            <v>Planta e Detalhes - Águas Pluviais</v>
          </cell>
          <cell r="F453">
            <v>0</v>
          </cell>
          <cell r="H453" t="str">
            <v>A1</v>
          </cell>
          <cell r="I453">
            <v>1</v>
          </cell>
          <cell r="J453">
            <v>39451</v>
          </cell>
          <cell r="K453">
            <v>39457</v>
          </cell>
          <cell r="P453" t="str">
            <v/>
          </cell>
          <cell r="S453" t="str">
            <v/>
          </cell>
        </row>
        <row r="454">
          <cell r="A454">
            <v>338</v>
          </cell>
          <cell r="B454" t="str">
            <v>1023-B-7006</v>
          </cell>
          <cell r="C454" t="str">
            <v>DE-E06-B49-032</v>
          </cell>
          <cell r="D454" t="str">
            <v>E.40.IE.010.145</v>
          </cell>
          <cell r="E454" t="str">
            <v>Planta da Cobertura - Água Fria e Quente</v>
          </cell>
          <cell r="F454">
            <v>0</v>
          </cell>
          <cell r="H454" t="str">
            <v>A1</v>
          </cell>
          <cell r="I454">
            <v>1</v>
          </cell>
          <cell r="J454">
            <v>39451</v>
          </cell>
          <cell r="K454">
            <v>39457</v>
          </cell>
          <cell r="P454" t="str">
            <v/>
          </cell>
          <cell r="S454" t="str">
            <v/>
          </cell>
        </row>
        <row r="455">
          <cell r="A455">
            <v>339</v>
          </cell>
          <cell r="B455" t="str">
            <v>LM-1023-B-7000</v>
          </cell>
          <cell r="C455" t="str">
            <v>LM-E06-B49-011</v>
          </cell>
          <cell r="D455" t="str">
            <v>E.40.IE.010.145</v>
          </cell>
          <cell r="E455" t="str">
            <v>Lista de Material</v>
          </cell>
          <cell r="F455">
            <v>0</v>
          </cell>
          <cell r="H455" t="str">
            <v>A4</v>
          </cell>
          <cell r="I455">
            <v>0.375</v>
          </cell>
          <cell r="J455">
            <v>39451</v>
          </cell>
          <cell r="K455">
            <v>39457</v>
          </cell>
          <cell r="P455" t="str">
            <v/>
          </cell>
          <cell r="S455" t="str">
            <v/>
          </cell>
        </row>
        <row r="456">
          <cell r="E456" t="str">
            <v>ORÇAMENTAÇÃO</v>
          </cell>
          <cell r="F456">
            <v>0</v>
          </cell>
          <cell r="P456" t="str">
            <v/>
          </cell>
          <cell r="S456" t="str">
            <v/>
          </cell>
        </row>
        <row r="457">
          <cell r="A457">
            <v>340</v>
          </cell>
          <cell r="B457" t="str">
            <v>RT-1023-H-7000</v>
          </cell>
          <cell r="C457" t="str">
            <v>RT-E06-B00-011</v>
          </cell>
          <cell r="D457" t="str">
            <v>E.40.00.000.006</v>
          </cell>
          <cell r="E457" t="str">
            <v>Pacote para Orçamentação</v>
          </cell>
          <cell r="F457">
            <v>0</v>
          </cell>
          <cell r="H457" t="str">
            <v>A4</v>
          </cell>
          <cell r="I457">
            <v>1.75</v>
          </cell>
          <cell r="J457">
            <v>39473</v>
          </cell>
          <cell r="K457">
            <v>39532</v>
          </cell>
          <cell r="P457" t="str">
            <v/>
          </cell>
          <cell r="S457" t="str">
            <v/>
          </cell>
        </row>
        <row r="458">
          <cell r="E458" t="str">
            <v>ANÁLISE DE PROPOSTA</v>
          </cell>
          <cell r="F458">
            <v>0</v>
          </cell>
          <cell r="P458" t="str">
            <v/>
          </cell>
          <cell r="S458" t="str">
            <v/>
          </cell>
        </row>
        <row r="459">
          <cell r="A459">
            <v>341</v>
          </cell>
          <cell r="B459" t="str">
            <v>PT-1023-H-7000</v>
          </cell>
          <cell r="C459" t="str">
            <v>PT-E06-B00-011</v>
          </cell>
          <cell r="D459" t="str">
            <v>E.40.00.000.006</v>
          </cell>
          <cell r="E459" t="str">
            <v>Análise de Proposta</v>
          </cell>
          <cell r="F459">
            <v>0</v>
          </cell>
          <cell r="H459" t="str">
            <v>A4</v>
          </cell>
          <cell r="I459">
            <v>1</v>
          </cell>
          <cell r="J459">
            <v>39473</v>
          </cell>
          <cell r="K459">
            <v>39532</v>
          </cell>
          <cell r="P459" t="str">
            <v/>
          </cell>
          <cell r="S459" t="str">
            <v/>
          </cell>
        </row>
        <row r="460">
          <cell r="B460">
            <v>1028</v>
          </cell>
          <cell r="E460" t="str">
            <v>GALPÃO PARA APOIO DE EQUIPAMENTOS DE PERFURAÇÃO DE PERFURAÇÃO</v>
          </cell>
          <cell r="F460">
            <v>0</v>
          </cell>
          <cell r="P460" t="str">
            <v/>
          </cell>
          <cell r="S460" t="str">
            <v/>
          </cell>
        </row>
        <row r="461">
          <cell r="E461" t="str">
            <v>ARQUITETURA</v>
          </cell>
          <cell r="F461">
            <v>0</v>
          </cell>
          <cell r="P461" t="str">
            <v/>
          </cell>
          <cell r="S461" t="str">
            <v/>
          </cell>
        </row>
        <row r="462">
          <cell r="A462">
            <v>342</v>
          </cell>
          <cell r="B462" t="str">
            <v>1028-A-7000</v>
          </cell>
          <cell r="C462" t="str">
            <v>DE-E06-B15-040</v>
          </cell>
          <cell r="D462" t="str">
            <v>E.40.AR.010.170</v>
          </cell>
          <cell r="E462" t="str">
            <v>Planta Baixa e Cobertura</v>
          </cell>
          <cell r="F462">
            <v>0</v>
          </cell>
          <cell r="H462" t="str">
            <v>A1</v>
          </cell>
          <cell r="I462">
            <v>1</v>
          </cell>
          <cell r="J462">
            <v>39441</v>
          </cell>
          <cell r="K462">
            <v>39447</v>
          </cell>
          <cell r="P462" t="str">
            <v/>
          </cell>
          <cell r="S462" t="str">
            <v/>
          </cell>
        </row>
        <row r="463">
          <cell r="A463">
            <v>343</v>
          </cell>
          <cell r="B463" t="str">
            <v>1028-A-7001</v>
          </cell>
          <cell r="C463" t="str">
            <v>DE-E06-B15-041</v>
          </cell>
          <cell r="D463" t="str">
            <v>E.40.AR.010.170</v>
          </cell>
          <cell r="E463" t="str">
            <v>Cortes e Fachadas</v>
          </cell>
          <cell r="F463">
            <v>0</v>
          </cell>
          <cell r="H463" t="str">
            <v>A1</v>
          </cell>
          <cell r="I463">
            <v>1</v>
          </cell>
          <cell r="J463">
            <v>39441</v>
          </cell>
          <cell r="K463">
            <v>39447</v>
          </cell>
          <cell r="P463" t="str">
            <v/>
          </cell>
          <cell r="S463" t="str">
            <v/>
          </cell>
        </row>
        <row r="464">
          <cell r="E464" t="str">
            <v>CONCRETO</v>
          </cell>
          <cell r="F464">
            <v>0</v>
          </cell>
          <cell r="P464" t="str">
            <v/>
          </cell>
          <cell r="S464" t="str">
            <v/>
          </cell>
        </row>
        <row r="465">
          <cell r="A465">
            <v>344</v>
          </cell>
          <cell r="B465" t="str">
            <v>LV-1028-C-7000</v>
          </cell>
          <cell r="C465" t="str">
            <v>LV-E06-B03-012</v>
          </cell>
          <cell r="D465" t="str">
            <v>E.40.CN.010.115</v>
          </cell>
          <cell r="E465" t="str">
            <v>Lista de Verificação de Desenhos de Fornecedores</v>
          </cell>
          <cell r="F465">
            <v>0</v>
          </cell>
          <cell r="H465" t="str">
            <v>A4</v>
          </cell>
          <cell r="I465">
            <v>4</v>
          </cell>
          <cell r="J465">
            <v>39478</v>
          </cell>
          <cell r="K465">
            <v>39484</v>
          </cell>
          <cell r="P465" t="str">
            <v/>
          </cell>
          <cell r="S465" t="str">
            <v/>
          </cell>
        </row>
        <row r="466">
          <cell r="E466" t="str">
            <v>METÁLICA</v>
          </cell>
          <cell r="F466">
            <v>0</v>
          </cell>
          <cell r="P466" t="str">
            <v/>
          </cell>
          <cell r="S466" t="str">
            <v/>
          </cell>
        </row>
        <row r="467">
          <cell r="A467">
            <v>345</v>
          </cell>
          <cell r="B467" t="str">
            <v>LV-1028-S-7000</v>
          </cell>
          <cell r="C467" t="str">
            <v>LV-E06-B04-012</v>
          </cell>
          <cell r="D467" t="str">
            <v>E.40.EM.010.115</v>
          </cell>
          <cell r="E467" t="str">
            <v>Lista de Verificação de Desenhos de Fornecedores</v>
          </cell>
          <cell r="F467">
            <v>0</v>
          </cell>
          <cell r="H467" t="str">
            <v>A4</v>
          </cell>
          <cell r="I467">
            <v>4</v>
          </cell>
          <cell r="J467">
            <v>39478</v>
          </cell>
          <cell r="K467">
            <v>39484</v>
          </cell>
          <cell r="P467" t="str">
            <v/>
          </cell>
          <cell r="S467" t="str">
            <v/>
          </cell>
        </row>
        <row r="468">
          <cell r="E468" t="str">
            <v>ELÉTRICA</v>
          </cell>
          <cell r="F468">
            <v>0</v>
          </cell>
          <cell r="P468" t="str">
            <v/>
          </cell>
          <cell r="S468" t="str">
            <v/>
          </cell>
        </row>
        <row r="469">
          <cell r="A469">
            <v>346</v>
          </cell>
          <cell r="B469" t="str">
            <v>1028-E-7000</v>
          </cell>
          <cell r="C469" t="str">
            <v>DE-E06-E06-052</v>
          </cell>
          <cell r="D469" t="str">
            <v>E.40.EL.000.165</v>
          </cell>
          <cell r="E469" t="str">
            <v>Planta de Distribuição de Força e Aterramento</v>
          </cell>
          <cell r="F469">
            <v>0</v>
          </cell>
          <cell r="H469" t="str">
            <v>A1</v>
          </cell>
          <cell r="I469">
            <v>1</v>
          </cell>
          <cell r="J469">
            <v>39458</v>
          </cell>
          <cell r="K469">
            <v>39464</v>
          </cell>
          <cell r="P469" t="str">
            <v/>
          </cell>
          <cell r="S469" t="str">
            <v/>
          </cell>
        </row>
        <row r="470">
          <cell r="A470">
            <v>347</v>
          </cell>
          <cell r="B470" t="str">
            <v>1028-E-7001</v>
          </cell>
          <cell r="C470" t="str">
            <v>DE-E06-E06-053</v>
          </cell>
          <cell r="D470" t="str">
            <v>E.40.EL.000.165</v>
          </cell>
          <cell r="E470" t="str">
            <v>Planta de Iluminação e Tomadas de Corrente</v>
          </cell>
          <cell r="F470">
            <v>0</v>
          </cell>
          <cell r="H470" t="str">
            <v>A1</v>
          </cell>
          <cell r="I470">
            <v>1</v>
          </cell>
          <cell r="J470">
            <v>39458</v>
          </cell>
          <cell r="K470">
            <v>39464</v>
          </cell>
          <cell r="P470" t="str">
            <v/>
          </cell>
          <cell r="S470" t="str">
            <v/>
          </cell>
        </row>
        <row r="471">
          <cell r="A471">
            <v>348</v>
          </cell>
          <cell r="B471" t="str">
            <v>1028-E-7002</v>
          </cell>
          <cell r="C471" t="str">
            <v>DE-E06-E06-054</v>
          </cell>
          <cell r="D471" t="str">
            <v>E.40.EL.000.165</v>
          </cell>
          <cell r="E471" t="str">
            <v>Planta de SPDA</v>
          </cell>
          <cell r="F471">
            <v>0</v>
          </cell>
          <cell r="H471" t="str">
            <v>A1</v>
          </cell>
          <cell r="I471">
            <v>1</v>
          </cell>
          <cell r="J471">
            <v>39458</v>
          </cell>
          <cell r="K471">
            <v>39464</v>
          </cell>
          <cell r="P471" t="str">
            <v/>
          </cell>
          <cell r="S471" t="str">
            <v/>
          </cell>
        </row>
        <row r="472">
          <cell r="A472">
            <v>349</v>
          </cell>
          <cell r="B472" t="str">
            <v>1028-E-7003</v>
          </cell>
          <cell r="C472" t="str">
            <v>DE-E06-E06-055</v>
          </cell>
          <cell r="D472" t="str">
            <v>E.40.EL.000.165</v>
          </cell>
          <cell r="E472" t="str">
            <v>Diagrama Unifilar e Quadro de Cargas Elétricas</v>
          </cell>
          <cell r="F472">
            <v>0</v>
          </cell>
          <cell r="H472" t="str">
            <v>A1</v>
          </cell>
          <cell r="I472">
            <v>1.25</v>
          </cell>
          <cell r="J472">
            <v>39458</v>
          </cell>
          <cell r="K472">
            <v>39464</v>
          </cell>
          <cell r="P472" t="str">
            <v/>
          </cell>
          <cell r="S472" t="str">
            <v/>
          </cell>
        </row>
        <row r="473">
          <cell r="A473">
            <v>350</v>
          </cell>
          <cell r="B473" t="str">
            <v>MC-1028-E-7000</v>
          </cell>
          <cell r="C473" t="str">
            <v>MC-E06-E06-027</v>
          </cell>
          <cell r="D473" t="str">
            <v>E.40.EL.000.165</v>
          </cell>
          <cell r="E473" t="str">
            <v>Memória de Cálculo de Iluminação</v>
          </cell>
          <cell r="F473">
            <v>0</v>
          </cell>
          <cell r="H473" t="str">
            <v>A4</v>
          </cell>
          <cell r="I473">
            <v>3</v>
          </cell>
          <cell r="J473">
            <v>39458</v>
          </cell>
          <cell r="K473">
            <v>39464</v>
          </cell>
          <cell r="P473" t="str">
            <v/>
          </cell>
          <cell r="S473" t="str">
            <v/>
          </cell>
        </row>
        <row r="474">
          <cell r="A474">
            <v>351</v>
          </cell>
          <cell r="B474" t="str">
            <v>MC-1028-E-7001</v>
          </cell>
          <cell r="C474" t="str">
            <v>MC-E06-E06-028</v>
          </cell>
          <cell r="D474" t="str">
            <v>E.40.EL.000.165</v>
          </cell>
          <cell r="E474" t="str">
            <v>Memória de Cálculo de SPDA</v>
          </cell>
          <cell r="F474">
            <v>0</v>
          </cell>
          <cell r="H474" t="str">
            <v>A4</v>
          </cell>
          <cell r="I474">
            <v>3</v>
          </cell>
          <cell r="J474">
            <v>39458</v>
          </cell>
          <cell r="K474">
            <v>39464</v>
          </cell>
          <cell r="P474" t="str">
            <v/>
          </cell>
          <cell r="S474" t="str">
            <v/>
          </cell>
        </row>
        <row r="475">
          <cell r="A475">
            <v>352</v>
          </cell>
          <cell r="B475" t="str">
            <v>LM-1028-E-7000</v>
          </cell>
          <cell r="C475" t="str">
            <v>LM-E06-E06-014</v>
          </cell>
          <cell r="D475" t="str">
            <v>E.40.EL.000.165</v>
          </cell>
          <cell r="E475" t="str">
            <v>Lista de Materiais</v>
          </cell>
          <cell r="F475">
            <v>0</v>
          </cell>
          <cell r="H475" t="str">
            <v>A4</v>
          </cell>
          <cell r="I475">
            <v>1</v>
          </cell>
          <cell r="J475">
            <v>39458</v>
          </cell>
          <cell r="K475">
            <v>39464</v>
          </cell>
          <cell r="P475" t="str">
            <v/>
          </cell>
          <cell r="S475" t="str">
            <v/>
          </cell>
        </row>
        <row r="476">
          <cell r="A476">
            <v>353</v>
          </cell>
          <cell r="B476" t="str">
            <v>FD-1028-E-7000</v>
          </cell>
          <cell r="C476" t="str">
            <v>FD-E06-E06-014</v>
          </cell>
          <cell r="D476" t="str">
            <v>E.40.EL.000.165</v>
          </cell>
          <cell r="E476" t="str">
            <v>Folha de Dados (Quadro de Distribuição)</v>
          </cell>
          <cell r="F476">
            <v>0</v>
          </cell>
          <cell r="H476" t="str">
            <v>A4</v>
          </cell>
          <cell r="I476">
            <v>0.125</v>
          </cell>
          <cell r="J476">
            <v>39458</v>
          </cell>
          <cell r="K476">
            <v>39464</v>
          </cell>
          <cell r="P476" t="str">
            <v/>
          </cell>
          <cell r="S476" t="str">
            <v/>
          </cell>
        </row>
        <row r="477">
          <cell r="A477">
            <v>354</v>
          </cell>
          <cell r="B477" t="str">
            <v>MD-1028-E-7000</v>
          </cell>
          <cell r="C477" t="str">
            <v>MD-E06-E06-014</v>
          </cell>
          <cell r="D477" t="str">
            <v>E.40.EL.000.165</v>
          </cell>
          <cell r="E477" t="str">
            <v>Memorial Descritivo</v>
          </cell>
          <cell r="F477">
            <v>0</v>
          </cell>
          <cell r="H477" t="str">
            <v>A4</v>
          </cell>
          <cell r="I477">
            <v>1</v>
          </cell>
          <cell r="J477">
            <v>39458</v>
          </cell>
          <cell r="K477">
            <v>39464</v>
          </cell>
          <cell r="P477" t="str">
            <v/>
          </cell>
          <cell r="S477" t="str">
            <v/>
          </cell>
        </row>
        <row r="478">
          <cell r="E478" t="str">
            <v>HIDROSSANITÁRIAS</v>
          </cell>
          <cell r="F478">
            <v>0</v>
          </cell>
          <cell r="P478" t="str">
            <v/>
          </cell>
          <cell r="S478" t="str">
            <v/>
          </cell>
        </row>
        <row r="479">
          <cell r="A479">
            <v>355</v>
          </cell>
          <cell r="B479" t="str">
            <v>1028-B-7000</v>
          </cell>
          <cell r="C479" t="str">
            <v>DE-E06-B49-033</v>
          </cell>
          <cell r="D479" t="str">
            <v>E.40.IE.010.160</v>
          </cell>
          <cell r="E479" t="str">
            <v>Planta e Detalhes - Águas Pluviais</v>
          </cell>
          <cell r="F479">
            <v>0</v>
          </cell>
          <cell r="H479" t="str">
            <v>A1</v>
          </cell>
          <cell r="I479">
            <v>1</v>
          </cell>
          <cell r="J479">
            <v>39458</v>
          </cell>
          <cell r="K479">
            <v>39464</v>
          </cell>
          <cell r="P479" t="str">
            <v/>
          </cell>
          <cell r="S479" t="str">
            <v/>
          </cell>
        </row>
        <row r="480">
          <cell r="A480">
            <v>356</v>
          </cell>
          <cell r="B480" t="str">
            <v>LM-1028-B-7000</v>
          </cell>
          <cell r="C480" t="str">
            <v>LM-E06-B49-0012</v>
          </cell>
          <cell r="D480" t="str">
            <v>E.40.IE.010.160</v>
          </cell>
          <cell r="E480" t="str">
            <v>Lista de Material</v>
          </cell>
          <cell r="F480">
            <v>0</v>
          </cell>
          <cell r="H480" t="str">
            <v>A4</v>
          </cell>
          <cell r="I480">
            <v>0.375</v>
          </cell>
          <cell r="J480">
            <v>39458</v>
          </cell>
          <cell r="K480">
            <v>39464</v>
          </cell>
          <cell r="P480" t="str">
            <v/>
          </cell>
          <cell r="S480" t="str">
            <v/>
          </cell>
        </row>
        <row r="481">
          <cell r="E481" t="str">
            <v>ORÇAMENTAÇÃO</v>
          </cell>
          <cell r="F481">
            <v>0</v>
          </cell>
          <cell r="P481" t="str">
            <v/>
          </cell>
          <cell r="S481" t="str">
            <v/>
          </cell>
        </row>
        <row r="482">
          <cell r="A482">
            <v>357</v>
          </cell>
          <cell r="B482" t="str">
            <v>RT-1028-H-7000</v>
          </cell>
          <cell r="C482" t="str">
            <v>RT-E06-B00-012</v>
          </cell>
          <cell r="D482" t="str">
            <v>E.40.00.000.006</v>
          </cell>
          <cell r="E482" t="str">
            <v>Pacote para Orçamentação</v>
          </cell>
          <cell r="F482">
            <v>0</v>
          </cell>
          <cell r="H482" t="str">
            <v>A4</v>
          </cell>
          <cell r="I482">
            <v>2</v>
          </cell>
          <cell r="J482">
            <v>39473</v>
          </cell>
          <cell r="K482">
            <v>39532</v>
          </cell>
          <cell r="P482" t="str">
            <v/>
          </cell>
          <cell r="S482" t="str">
            <v/>
          </cell>
        </row>
        <row r="483">
          <cell r="E483" t="str">
            <v>ANÁLISE DE PROPOSTA</v>
          </cell>
          <cell r="F483">
            <v>0</v>
          </cell>
          <cell r="P483" t="str">
            <v/>
          </cell>
          <cell r="S483" t="str">
            <v/>
          </cell>
        </row>
        <row r="484">
          <cell r="A484">
            <v>358</v>
          </cell>
          <cell r="B484" t="str">
            <v>PT-1028-H-7000</v>
          </cell>
          <cell r="C484" t="str">
            <v>PT-E06-B00-012</v>
          </cell>
          <cell r="D484" t="str">
            <v>E.40.00.000.006</v>
          </cell>
          <cell r="E484" t="str">
            <v>Análise de Proposta</v>
          </cell>
          <cell r="F484">
            <v>0</v>
          </cell>
          <cell r="H484" t="str">
            <v>A4</v>
          </cell>
          <cell r="I484">
            <v>1.25</v>
          </cell>
          <cell r="J484">
            <v>39473</v>
          </cell>
          <cell r="K484">
            <v>39532</v>
          </cell>
          <cell r="P484" t="str">
            <v/>
          </cell>
          <cell r="S484" t="str">
            <v/>
          </cell>
        </row>
        <row r="485">
          <cell r="B485" t="str">
            <v>ÁREA 60</v>
          </cell>
          <cell r="E485" t="str">
            <v>INSTALAÇÕES DE APOIO INDUSTRIAL</v>
          </cell>
          <cell r="F485">
            <v>0</v>
          </cell>
          <cell r="P485" t="str">
            <v/>
          </cell>
          <cell r="S485" t="str">
            <v/>
          </cell>
        </row>
        <row r="486">
          <cell r="B486">
            <v>6009</v>
          </cell>
          <cell r="E486" t="str">
            <v>LABORATÓRIO</v>
          </cell>
          <cell r="F486">
            <v>0</v>
          </cell>
          <cell r="P486" t="str">
            <v/>
          </cell>
          <cell r="S486" t="str">
            <v/>
          </cell>
        </row>
        <row r="487">
          <cell r="E487" t="str">
            <v>ARQUITETURA</v>
          </cell>
          <cell r="F487">
            <v>0</v>
          </cell>
          <cell r="P487" t="str">
            <v/>
          </cell>
          <cell r="S487" t="str">
            <v/>
          </cell>
        </row>
        <row r="488">
          <cell r="A488">
            <v>359</v>
          </cell>
          <cell r="B488" t="str">
            <v>6009-A-7000</v>
          </cell>
          <cell r="C488" t="str">
            <v>DE-E06-B15-042</v>
          </cell>
          <cell r="D488" t="str">
            <v>E.40.AR.060.015</v>
          </cell>
          <cell r="E488" t="str">
            <v>Laboratório - Planta de Situação e  Urbanização</v>
          </cell>
          <cell r="F488">
            <v>0</v>
          </cell>
          <cell r="H488" t="str">
            <v>A1</v>
          </cell>
          <cell r="I488">
            <v>1</v>
          </cell>
          <cell r="J488">
            <v>39407</v>
          </cell>
          <cell r="K488">
            <v>39411</v>
          </cell>
          <cell r="P488" t="str">
            <v/>
          </cell>
          <cell r="S488" t="str">
            <v/>
          </cell>
        </row>
        <row r="489">
          <cell r="A489">
            <v>360</v>
          </cell>
          <cell r="B489" t="str">
            <v>6009-A-7001</v>
          </cell>
          <cell r="C489" t="str">
            <v>DE-E06-B15-043</v>
          </cell>
          <cell r="D489" t="str">
            <v>E.40.AR.060.005</v>
          </cell>
          <cell r="E489" t="str">
            <v>Plantas  Baixas setor 1 / pav. Térreo</v>
          </cell>
          <cell r="F489">
            <v>0</v>
          </cell>
          <cell r="H489" t="str">
            <v>A1</v>
          </cell>
          <cell r="I489">
            <v>1</v>
          </cell>
          <cell r="J489">
            <v>39387</v>
          </cell>
          <cell r="K489">
            <v>39396</v>
          </cell>
          <cell r="P489" t="str">
            <v/>
          </cell>
          <cell r="S489" t="str">
            <v/>
          </cell>
        </row>
        <row r="490">
          <cell r="A490">
            <v>361</v>
          </cell>
          <cell r="B490" t="str">
            <v>6009-A-7002</v>
          </cell>
          <cell r="C490" t="str">
            <v>DE-E06-B15-044</v>
          </cell>
          <cell r="D490" t="str">
            <v>E.40.AR.060.005</v>
          </cell>
          <cell r="E490" t="str">
            <v>Plantas  Baixas setor 2 / pav. Térreo</v>
          </cell>
          <cell r="F490">
            <v>0</v>
          </cell>
          <cell r="H490" t="str">
            <v>A1</v>
          </cell>
          <cell r="I490">
            <v>1</v>
          </cell>
          <cell r="J490">
            <v>39387</v>
          </cell>
          <cell r="K490">
            <v>39396</v>
          </cell>
          <cell r="P490" t="str">
            <v/>
          </cell>
          <cell r="S490" t="str">
            <v/>
          </cell>
        </row>
        <row r="491">
          <cell r="A491">
            <v>362</v>
          </cell>
          <cell r="B491" t="str">
            <v>6009-A-7003</v>
          </cell>
          <cell r="C491" t="str">
            <v>DE-E06-B15-045</v>
          </cell>
          <cell r="D491" t="str">
            <v>E.40.AR.060.005</v>
          </cell>
          <cell r="E491" t="str">
            <v>Plantas  Baixas setor 1 / 2º pav.</v>
          </cell>
          <cell r="F491">
            <v>0</v>
          </cell>
          <cell r="H491" t="str">
            <v>A1</v>
          </cell>
          <cell r="I491">
            <v>1</v>
          </cell>
          <cell r="J491">
            <v>39387</v>
          </cell>
          <cell r="K491">
            <v>39396</v>
          </cell>
          <cell r="P491" t="str">
            <v/>
          </cell>
          <cell r="S491" t="str">
            <v/>
          </cell>
        </row>
        <row r="492">
          <cell r="A492">
            <v>363</v>
          </cell>
          <cell r="B492" t="str">
            <v>6009-A-7004</v>
          </cell>
          <cell r="C492" t="str">
            <v>DE-E06-B15-046</v>
          </cell>
          <cell r="D492" t="str">
            <v>E.40.AR.060.005</v>
          </cell>
          <cell r="E492" t="str">
            <v xml:space="preserve">Plantas  Baixas setor 2 / 2º pav. </v>
          </cell>
          <cell r="F492">
            <v>0</v>
          </cell>
          <cell r="H492" t="str">
            <v>A1</v>
          </cell>
          <cell r="I492">
            <v>1</v>
          </cell>
          <cell r="J492">
            <v>39387</v>
          </cell>
          <cell r="K492">
            <v>39396</v>
          </cell>
          <cell r="P492" t="str">
            <v/>
          </cell>
          <cell r="S492" t="str">
            <v/>
          </cell>
        </row>
        <row r="493">
          <cell r="A493">
            <v>364</v>
          </cell>
          <cell r="B493" t="str">
            <v>6009-A-7005</v>
          </cell>
          <cell r="C493" t="str">
            <v>DE-E06-B15-047</v>
          </cell>
          <cell r="D493" t="str">
            <v>E.40.AR.060.005</v>
          </cell>
          <cell r="E493" t="str">
            <v>Planta da Cobertura setor 1</v>
          </cell>
          <cell r="F493">
            <v>0</v>
          </cell>
          <cell r="H493" t="str">
            <v>A1</v>
          </cell>
          <cell r="I493">
            <v>1</v>
          </cell>
          <cell r="J493">
            <v>39387</v>
          </cell>
          <cell r="K493">
            <v>39396</v>
          </cell>
          <cell r="P493" t="str">
            <v/>
          </cell>
          <cell r="S493" t="str">
            <v/>
          </cell>
        </row>
        <row r="494">
          <cell r="A494">
            <v>365</v>
          </cell>
          <cell r="B494" t="str">
            <v>6009-A-7006</v>
          </cell>
          <cell r="C494" t="str">
            <v>DE-E06-B15-048</v>
          </cell>
          <cell r="D494" t="str">
            <v>E.40.AR.060.005</v>
          </cell>
          <cell r="E494" t="str">
            <v>Planta da Cobertura setor 2</v>
          </cell>
          <cell r="F494">
            <v>0</v>
          </cell>
          <cell r="H494" t="str">
            <v>A1</v>
          </cell>
          <cell r="I494">
            <v>1</v>
          </cell>
          <cell r="J494">
            <v>39387</v>
          </cell>
          <cell r="K494">
            <v>39396</v>
          </cell>
          <cell r="P494" t="str">
            <v/>
          </cell>
          <cell r="S494" t="str">
            <v/>
          </cell>
        </row>
        <row r="495">
          <cell r="A495">
            <v>366</v>
          </cell>
          <cell r="B495" t="str">
            <v>6009-A-7007</v>
          </cell>
          <cell r="C495" t="str">
            <v>DE-E06-B15-049</v>
          </cell>
          <cell r="D495" t="str">
            <v>E.40.AR.060.005</v>
          </cell>
          <cell r="E495" t="str">
            <v xml:space="preserve">Cortes </v>
          </cell>
          <cell r="F495">
            <v>0</v>
          </cell>
          <cell r="H495" t="str">
            <v>A1</v>
          </cell>
          <cell r="I495">
            <v>1</v>
          </cell>
          <cell r="J495">
            <v>39387</v>
          </cell>
          <cell r="K495">
            <v>39396</v>
          </cell>
          <cell r="P495" t="str">
            <v/>
          </cell>
          <cell r="S495" t="str">
            <v/>
          </cell>
        </row>
        <row r="496">
          <cell r="A496">
            <v>367</v>
          </cell>
          <cell r="B496" t="str">
            <v>6009-A-7008</v>
          </cell>
          <cell r="C496" t="str">
            <v>DE-E06-B15-050</v>
          </cell>
          <cell r="D496" t="str">
            <v>E.40.AR.060.005</v>
          </cell>
          <cell r="E496" t="str">
            <v>Fachadas</v>
          </cell>
          <cell r="F496">
            <v>0</v>
          </cell>
          <cell r="H496" t="str">
            <v>A1</v>
          </cell>
          <cell r="I496">
            <v>1</v>
          </cell>
          <cell r="J496">
            <v>39387</v>
          </cell>
          <cell r="K496">
            <v>39396</v>
          </cell>
          <cell r="P496" t="str">
            <v/>
          </cell>
          <cell r="S496" t="str">
            <v/>
          </cell>
        </row>
        <row r="497">
          <cell r="A497">
            <v>368</v>
          </cell>
          <cell r="B497" t="str">
            <v>6009-A-7009</v>
          </cell>
          <cell r="C497" t="str">
            <v>DE-E06-B15-051</v>
          </cell>
          <cell r="D497" t="str">
            <v>E.40.AR.060.015</v>
          </cell>
          <cell r="E497" t="str">
            <v>Det. Sanitários e Copa</v>
          </cell>
          <cell r="F497">
            <v>0</v>
          </cell>
          <cell r="H497" t="str">
            <v>A1</v>
          </cell>
          <cell r="I497">
            <v>1</v>
          </cell>
          <cell r="J497">
            <v>39407</v>
          </cell>
          <cell r="K497">
            <v>39411</v>
          </cell>
          <cell r="P497" t="str">
            <v/>
          </cell>
          <cell r="S497" t="str">
            <v/>
          </cell>
        </row>
        <row r="498">
          <cell r="A498">
            <v>369</v>
          </cell>
          <cell r="B498" t="str">
            <v>6009-A-7010</v>
          </cell>
          <cell r="C498" t="str">
            <v>DE-E06-B15-052</v>
          </cell>
          <cell r="D498" t="str">
            <v>E.40.AR.060.015</v>
          </cell>
          <cell r="E498" t="str">
            <v>Det. Sanitários e Copa</v>
          </cell>
          <cell r="F498">
            <v>0</v>
          </cell>
          <cell r="H498" t="str">
            <v>A1</v>
          </cell>
          <cell r="I498">
            <v>1</v>
          </cell>
          <cell r="J498">
            <v>39407</v>
          </cell>
          <cell r="K498">
            <v>39411</v>
          </cell>
          <cell r="P498" t="str">
            <v/>
          </cell>
          <cell r="S498" t="str">
            <v/>
          </cell>
        </row>
        <row r="499">
          <cell r="A499">
            <v>370</v>
          </cell>
          <cell r="B499" t="str">
            <v>6009-A-7011</v>
          </cell>
          <cell r="C499" t="str">
            <v>DE-E06-B15-053</v>
          </cell>
          <cell r="D499" t="str">
            <v>E.40.AR.060.015</v>
          </cell>
          <cell r="E499" t="str">
            <v>Paginação de Forro - pav. Térreo</v>
          </cell>
          <cell r="F499">
            <v>0</v>
          </cell>
          <cell r="H499" t="str">
            <v>A1</v>
          </cell>
          <cell r="I499">
            <v>1</v>
          </cell>
          <cell r="J499">
            <v>39407</v>
          </cell>
          <cell r="K499">
            <v>39411</v>
          </cell>
          <cell r="P499" t="str">
            <v/>
          </cell>
          <cell r="S499" t="str">
            <v/>
          </cell>
        </row>
        <row r="500">
          <cell r="A500">
            <v>371</v>
          </cell>
          <cell r="B500" t="str">
            <v>6009-A-7012</v>
          </cell>
          <cell r="C500" t="str">
            <v>DE-E06-B15-054</v>
          </cell>
          <cell r="D500" t="str">
            <v>E.40.AR.060.015</v>
          </cell>
          <cell r="E500" t="str">
            <v xml:space="preserve">Paginação de Forro - 2º pav. </v>
          </cell>
          <cell r="F500">
            <v>0</v>
          </cell>
          <cell r="H500" t="str">
            <v>A1</v>
          </cell>
          <cell r="I500">
            <v>1</v>
          </cell>
          <cell r="J500">
            <v>39407</v>
          </cell>
          <cell r="K500">
            <v>39411</v>
          </cell>
          <cell r="P500" t="str">
            <v/>
          </cell>
          <cell r="S500" t="str">
            <v/>
          </cell>
        </row>
        <row r="501">
          <cell r="A501">
            <v>372</v>
          </cell>
          <cell r="B501" t="str">
            <v>6009-A-7013</v>
          </cell>
          <cell r="C501" t="str">
            <v>DE-E06-B15-055</v>
          </cell>
          <cell r="D501" t="str">
            <v>E.40.AR.060.015</v>
          </cell>
          <cell r="E501" t="str">
            <v>Det. de Divisórias</v>
          </cell>
          <cell r="F501">
            <v>0</v>
          </cell>
          <cell r="H501" t="str">
            <v>A1</v>
          </cell>
          <cell r="I501">
            <v>1</v>
          </cell>
          <cell r="J501">
            <v>39407</v>
          </cell>
          <cell r="K501">
            <v>39411</v>
          </cell>
          <cell r="P501" t="str">
            <v/>
          </cell>
          <cell r="S501" t="str">
            <v/>
          </cell>
        </row>
        <row r="502">
          <cell r="E502" t="str">
            <v>CONCRETO</v>
          </cell>
          <cell r="F502">
            <v>0</v>
          </cell>
          <cell r="P502" t="str">
            <v/>
          </cell>
          <cell r="S502" t="str">
            <v/>
          </cell>
        </row>
        <row r="503">
          <cell r="A503">
            <v>373</v>
          </cell>
          <cell r="B503" t="str">
            <v>LV-6009-C-7000</v>
          </cell>
          <cell r="C503" t="str">
            <v>LV-E06-B03-013</v>
          </cell>
          <cell r="D503" t="str">
            <v>E.40.CN.060.010</v>
          </cell>
          <cell r="E503" t="str">
            <v>Lista de Verificação de Desenhos de Fornecedores</v>
          </cell>
          <cell r="F503">
            <v>0</v>
          </cell>
          <cell r="H503" t="str">
            <v>A4</v>
          </cell>
          <cell r="I503">
            <v>14</v>
          </cell>
          <cell r="J503">
            <v>39427</v>
          </cell>
          <cell r="K503">
            <v>39433</v>
          </cell>
          <cell r="P503" t="str">
            <v/>
          </cell>
          <cell r="S503" t="str">
            <v/>
          </cell>
        </row>
        <row r="504">
          <cell r="E504" t="str">
            <v>METÁLICA</v>
          </cell>
          <cell r="F504">
            <v>0</v>
          </cell>
          <cell r="P504" t="str">
            <v/>
          </cell>
          <cell r="S504" t="str">
            <v/>
          </cell>
        </row>
        <row r="505">
          <cell r="A505">
            <v>374</v>
          </cell>
          <cell r="B505" t="str">
            <v>LV-6009-S-7000</v>
          </cell>
          <cell r="C505" t="str">
            <v>LV-E06-B04-013</v>
          </cell>
          <cell r="D505" t="str">
            <v>E.40.EM.060.010</v>
          </cell>
          <cell r="E505" t="str">
            <v>Lista de Verificação de Desenhos de Fornecedores</v>
          </cell>
          <cell r="F505">
            <v>0</v>
          </cell>
          <cell r="H505" t="str">
            <v>A4</v>
          </cell>
          <cell r="I505">
            <v>12</v>
          </cell>
          <cell r="J505">
            <v>39427</v>
          </cell>
          <cell r="K505">
            <v>39433</v>
          </cell>
          <cell r="P505" t="str">
            <v/>
          </cell>
          <cell r="S505" t="str">
            <v/>
          </cell>
        </row>
        <row r="506">
          <cell r="E506" t="str">
            <v>HIDROSSANITÁRIAS</v>
          </cell>
          <cell r="F506">
            <v>0</v>
          </cell>
          <cell r="P506" t="str">
            <v/>
          </cell>
          <cell r="S506" t="str">
            <v/>
          </cell>
        </row>
        <row r="507">
          <cell r="A507">
            <v>375</v>
          </cell>
          <cell r="B507" t="str">
            <v>6009-B-7000</v>
          </cell>
          <cell r="C507" t="str">
            <v>DE-E06-B49-034</v>
          </cell>
          <cell r="D507" t="str">
            <v>E.40.IE.060.005</v>
          </cell>
          <cell r="E507" t="str">
            <v>Planta Baixa - Água Fria</v>
          </cell>
          <cell r="F507">
            <v>0</v>
          </cell>
          <cell r="H507" t="str">
            <v>A1</v>
          </cell>
          <cell r="I507">
            <v>3</v>
          </cell>
          <cell r="J507">
            <v>39407</v>
          </cell>
          <cell r="K507">
            <v>39413</v>
          </cell>
          <cell r="P507" t="str">
            <v/>
          </cell>
          <cell r="S507" t="str">
            <v/>
          </cell>
        </row>
        <row r="508">
          <cell r="A508">
            <v>376</v>
          </cell>
          <cell r="B508" t="str">
            <v>6009-B-7001</v>
          </cell>
          <cell r="C508" t="str">
            <v>DE-E06-B49-035</v>
          </cell>
          <cell r="D508" t="str">
            <v>E.40.IE.060.005</v>
          </cell>
          <cell r="E508" t="str">
            <v>Isométrico - Água Fria</v>
          </cell>
          <cell r="F508">
            <v>0</v>
          </cell>
          <cell r="H508" t="str">
            <v>A1</v>
          </cell>
          <cell r="I508">
            <v>3</v>
          </cell>
          <cell r="J508">
            <v>39407</v>
          </cell>
          <cell r="K508">
            <v>39413</v>
          </cell>
          <cell r="P508" t="str">
            <v/>
          </cell>
          <cell r="S508" t="str">
            <v/>
          </cell>
        </row>
        <row r="509">
          <cell r="A509">
            <v>377</v>
          </cell>
          <cell r="B509" t="str">
            <v>6009-B-7002</v>
          </cell>
          <cell r="C509" t="str">
            <v>DE-E06-B49-036</v>
          </cell>
          <cell r="D509" t="str">
            <v>E.40.IE.060.005</v>
          </cell>
          <cell r="E509" t="str">
            <v>Planta de Cobertura - Água Fria</v>
          </cell>
          <cell r="F509">
            <v>0</v>
          </cell>
          <cell r="H509" t="str">
            <v>A1</v>
          </cell>
          <cell r="I509">
            <v>1</v>
          </cell>
          <cell r="J509">
            <v>39407</v>
          </cell>
          <cell r="K509">
            <v>39413</v>
          </cell>
          <cell r="P509" t="str">
            <v/>
          </cell>
          <cell r="S509" t="str">
            <v/>
          </cell>
        </row>
        <row r="510">
          <cell r="A510">
            <v>378</v>
          </cell>
          <cell r="B510" t="str">
            <v>6009-B-7003</v>
          </cell>
          <cell r="C510" t="str">
            <v>DE-E06-B49-037</v>
          </cell>
          <cell r="D510" t="str">
            <v>E.40.IE.060.005</v>
          </cell>
          <cell r="E510" t="str">
            <v>Planta Baixa - Esgoto Sanitário</v>
          </cell>
          <cell r="F510">
            <v>0</v>
          </cell>
          <cell r="H510" t="str">
            <v>A1</v>
          </cell>
          <cell r="I510">
            <v>3</v>
          </cell>
          <cell r="J510">
            <v>39407</v>
          </cell>
          <cell r="K510">
            <v>39413</v>
          </cell>
          <cell r="P510" t="str">
            <v/>
          </cell>
          <cell r="S510" t="str">
            <v/>
          </cell>
        </row>
        <row r="511">
          <cell r="A511">
            <v>379</v>
          </cell>
          <cell r="B511" t="str">
            <v>6009-B-7004</v>
          </cell>
          <cell r="C511" t="str">
            <v>DE-E06-B49-038</v>
          </cell>
          <cell r="D511" t="str">
            <v>E.40.IE.060.005</v>
          </cell>
          <cell r="E511" t="str">
            <v>Planta - Esquema Vertical e Detalhes - Esgoto Sanitário</v>
          </cell>
          <cell r="F511">
            <v>0</v>
          </cell>
          <cell r="H511" t="str">
            <v>A1</v>
          </cell>
          <cell r="I511">
            <v>2</v>
          </cell>
          <cell r="J511">
            <v>39407</v>
          </cell>
          <cell r="K511">
            <v>39413</v>
          </cell>
          <cell r="P511" t="str">
            <v/>
          </cell>
          <cell r="S511" t="str">
            <v/>
          </cell>
        </row>
        <row r="512">
          <cell r="A512">
            <v>380</v>
          </cell>
          <cell r="B512" t="str">
            <v>6009-B-7005</v>
          </cell>
          <cell r="C512" t="str">
            <v>DE-E06-B49-039</v>
          </cell>
          <cell r="D512" t="str">
            <v>E.40.IE.060.005</v>
          </cell>
          <cell r="E512" t="str">
            <v>Águas Pluviais - Planta</v>
          </cell>
          <cell r="F512">
            <v>0</v>
          </cell>
          <cell r="H512" t="str">
            <v>A1</v>
          </cell>
          <cell r="I512">
            <v>1</v>
          </cell>
          <cell r="J512">
            <v>39407</v>
          </cell>
          <cell r="K512">
            <v>39413</v>
          </cell>
          <cell r="P512" t="str">
            <v/>
          </cell>
          <cell r="S512" t="str">
            <v/>
          </cell>
        </row>
        <row r="513">
          <cell r="A513">
            <v>381</v>
          </cell>
          <cell r="B513" t="str">
            <v>6009-B-7006</v>
          </cell>
          <cell r="C513" t="str">
            <v>DE-E06-B49-040</v>
          </cell>
          <cell r="D513" t="str">
            <v>E.40.IE.060.005</v>
          </cell>
          <cell r="E513" t="str">
            <v>Águas Pluviais - Detalhes</v>
          </cell>
          <cell r="F513">
            <v>0</v>
          </cell>
          <cell r="H513" t="str">
            <v>A1</v>
          </cell>
          <cell r="I513">
            <v>1</v>
          </cell>
          <cell r="J513">
            <v>39407</v>
          </cell>
          <cell r="K513">
            <v>39413</v>
          </cell>
          <cell r="P513" t="str">
            <v/>
          </cell>
          <cell r="S513" t="str">
            <v/>
          </cell>
        </row>
        <row r="514">
          <cell r="A514">
            <v>382</v>
          </cell>
          <cell r="B514" t="str">
            <v>LM-6009-B-7000</v>
          </cell>
          <cell r="C514" t="str">
            <v>LM-E06-B49-013</v>
          </cell>
          <cell r="D514" t="str">
            <v>E.40.IE.060.005</v>
          </cell>
          <cell r="E514" t="str">
            <v>Lista de Material</v>
          </cell>
          <cell r="F514">
            <v>0</v>
          </cell>
          <cell r="H514" t="str">
            <v>A4</v>
          </cell>
          <cell r="I514">
            <v>0.375</v>
          </cell>
          <cell r="J514">
            <v>39407</v>
          </cell>
          <cell r="K514">
            <v>39413</v>
          </cell>
          <cell r="P514" t="str">
            <v/>
          </cell>
          <cell r="S514" t="str">
            <v/>
          </cell>
        </row>
        <row r="515">
          <cell r="B515">
            <v>6010</v>
          </cell>
          <cell r="E515" t="str">
            <v>GALPÃO DE TESTEMUNHOS</v>
          </cell>
          <cell r="F515">
            <v>0</v>
          </cell>
          <cell r="P515" t="str">
            <v/>
          </cell>
          <cell r="S515" t="str">
            <v/>
          </cell>
        </row>
        <row r="516">
          <cell r="E516" t="str">
            <v>ARQUITETURA</v>
          </cell>
          <cell r="F516">
            <v>0</v>
          </cell>
          <cell r="P516" t="str">
            <v/>
          </cell>
          <cell r="S516" t="str">
            <v/>
          </cell>
        </row>
        <row r="517">
          <cell r="A517">
            <v>383</v>
          </cell>
          <cell r="B517" t="str">
            <v>6010-A-7000</v>
          </cell>
          <cell r="C517" t="str">
            <v>DE-E06-B15-056</v>
          </cell>
          <cell r="D517" t="str">
            <v>E.40.AR.060.020</v>
          </cell>
          <cell r="E517" t="str">
            <v xml:space="preserve">Planta Baixa </v>
          </cell>
          <cell r="F517">
            <v>0</v>
          </cell>
          <cell r="H517" t="str">
            <v>A1</v>
          </cell>
          <cell r="I517">
            <v>1</v>
          </cell>
          <cell r="J517">
            <v>39356</v>
          </cell>
          <cell r="K517">
            <v>39362</v>
          </cell>
          <cell r="P517" t="str">
            <v/>
          </cell>
          <cell r="S517" t="str">
            <v/>
          </cell>
        </row>
        <row r="518">
          <cell r="A518">
            <v>384</v>
          </cell>
          <cell r="B518" t="str">
            <v>6010-A-7001</v>
          </cell>
          <cell r="C518" t="str">
            <v>DE-E06-B15-057</v>
          </cell>
          <cell r="D518" t="str">
            <v>E.40.AR.060.020</v>
          </cell>
          <cell r="E518" t="str">
            <v>Planta da Cobertura</v>
          </cell>
          <cell r="F518">
            <v>0</v>
          </cell>
          <cell r="H518" t="str">
            <v>A1</v>
          </cell>
          <cell r="I518">
            <v>1</v>
          </cell>
          <cell r="J518">
            <v>39356</v>
          </cell>
          <cell r="K518">
            <v>39362</v>
          </cell>
          <cell r="P518" t="str">
            <v/>
          </cell>
          <cell r="S518" t="str">
            <v/>
          </cell>
        </row>
        <row r="519">
          <cell r="A519">
            <v>385</v>
          </cell>
          <cell r="B519" t="str">
            <v>6010-A-7002</v>
          </cell>
          <cell r="C519" t="str">
            <v>DE-E06-B15-058</v>
          </cell>
          <cell r="D519" t="str">
            <v>E.40.AR.060.020</v>
          </cell>
          <cell r="E519" t="str">
            <v xml:space="preserve">Cortes </v>
          </cell>
          <cell r="F519">
            <v>0</v>
          </cell>
          <cell r="H519" t="str">
            <v>A1</v>
          </cell>
          <cell r="I519">
            <v>1</v>
          </cell>
          <cell r="J519">
            <v>39356</v>
          </cell>
          <cell r="K519">
            <v>39362</v>
          </cell>
          <cell r="P519" t="str">
            <v/>
          </cell>
          <cell r="S519" t="str">
            <v/>
          </cell>
        </row>
        <row r="520">
          <cell r="A520">
            <v>386</v>
          </cell>
          <cell r="B520" t="str">
            <v>6010-A-7003</v>
          </cell>
          <cell r="C520" t="str">
            <v>DE-E06-B15-059</v>
          </cell>
          <cell r="D520" t="str">
            <v>E.40.AR.060.020</v>
          </cell>
          <cell r="E520" t="str">
            <v>Fachadas</v>
          </cell>
          <cell r="F520">
            <v>0</v>
          </cell>
          <cell r="H520" t="str">
            <v>A1</v>
          </cell>
          <cell r="I520">
            <v>1</v>
          </cell>
          <cell r="J520">
            <v>39356</v>
          </cell>
          <cell r="K520">
            <v>39362</v>
          </cell>
          <cell r="P520" t="str">
            <v/>
          </cell>
          <cell r="S520" t="str">
            <v/>
          </cell>
        </row>
        <row r="521">
          <cell r="E521" t="str">
            <v>CONCRETO</v>
          </cell>
          <cell r="F521">
            <v>0</v>
          </cell>
          <cell r="P521" t="str">
            <v/>
          </cell>
          <cell r="S521" t="str">
            <v/>
          </cell>
        </row>
        <row r="522">
          <cell r="A522">
            <v>387</v>
          </cell>
          <cell r="B522" t="str">
            <v>LV-6010-C-7000</v>
          </cell>
          <cell r="C522" t="str">
            <v>LV-E06-B03-014</v>
          </cell>
          <cell r="D522" t="str">
            <v>E.40.CN.060.020</v>
          </cell>
          <cell r="E522" t="str">
            <v>Lista de Verificação de Desenhos de Fornecedores</v>
          </cell>
          <cell r="F522">
            <v>0</v>
          </cell>
          <cell r="H522" t="str">
            <v>A4</v>
          </cell>
          <cell r="I522">
            <v>6</v>
          </cell>
          <cell r="J522">
            <v>39393</v>
          </cell>
          <cell r="K522">
            <v>39399</v>
          </cell>
          <cell r="P522" t="str">
            <v/>
          </cell>
          <cell r="S522" t="str">
            <v/>
          </cell>
        </row>
        <row r="523">
          <cell r="E523" t="str">
            <v>METÁLICA</v>
          </cell>
          <cell r="F523">
            <v>0</v>
          </cell>
          <cell r="P523" t="str">
            <v/>
          </cell>
          <cell r="S523" t="str">
            <v/>
          </cell>
        </row>
        <row r="524">
          <cell r="A524">
            <v>388</v>
          </cell>
          <cell r="B524" t="str">
            <v>LV-6010-S-7000</v>
          </cell>
          <cell r="C524" t="str">
            <v>LV-E06-B04-014</v>
          </cell>
          <cell r="D524" t="str">
            <v>E.40.EM.060.020</v>
          </cell>
          <cell r="E524" t="str">
            <v>Lista de Verificação de Desenhos de Fornecedores</v>
          </cell>
          <cell r="F524">
            <v>0</v>
          </cell>
          <cell r="H524" t="str">
            <v>A4</v>
          </cell>
          <cell r="I524">
            <v>8</v>
          </cell>
          <cell r="J524">
            <v>39393</v>
          </cell>
          <cell r="K524">
            <v>39399</v>
          </cell>
          <cell r="P524" t="str">
            <v/>
          </cell>
          <cell r="S524" t="str">
            <v/>
          </cell>
        </row>
        <row r="525">
          <cell r="E525" t="str">
            <v>ELÉTRICA</v>
          </cell>
          <cell r="F525">
            <v>0</v>
          </cell>
          <cell r="P525" t="str">
            <v/>
          </cell>
          <cell r="S525" t="str">
            <v/>
          </cell>
        </row>
        <row r="526">
          <cell r="A526">
            <v>389</v>
          </cell>
          <cell r="B526" t="str">
            <v>6010-E-7000</v>
          </cell>
          <cell r="C526" t="str">
            <v>DE-E06-E06-056</v>
          </cell>
          <cell r="D526" t="str">
            <v>E.40.EL.060.020</v>
          </cell>
          <cell r="E526" t="str">
            <v>Planta de Distribuição de Força e Aterramento</v>
          </cell>
          <cell r="F526">
            <v>0</v>
          </cell>
          <cell r="H526" t="str">
            <v>A1</v>
          </cell>
          <cell r="I526">
            <v>1</v>
          </cell>
          <cell r="J526">
            <v>39373</v>
          </cell>
          <cell r="K526">
            <v>39379</v>
          </cell>
          <cell r="P526" t="str">
            <v/>
          </cell>
          <cell r="S526" t="str">
            <v/>
          </cell>
        </row>
        <row r="527">
          <cell r="A527">
            <v>390</v>
          </cell>
          <cell r="B527" t="str">
            <v>6010-E-7001</v>
          </cell>
          <cell r="C527" t="str">
            <v>DE-E06-E06-057</v>
          </cell>
          <cell r="D527" t="str">
            <v>E.40.EL.060.020</v>
          </cell>
          <cell r="E527" t="str">
            <v>Planta de Iluminação e Tomadas de Corrente</v>
          </cell>
          <cell r="F527">
            <v>0</v>
          </cell>
          <cell r="H527" t="str">
            <v>A1</v>
          </cell>
          <cell r="I527">
            <v>1</v>
          </cell>
          <cell r="J527">
            <v>39373</v>
          </cell>
          <cell r="K527">
            <v>39379</v>
          </cell>
          <cell r="P527" t="str">
            <v/>
          </cell>
          <cell r="S527" t="str">
            <v/>
          </cell>
        </row>
        <row r="528">
          <cell r="A528">
            <v>391</v>
          </cell>
          <cell r="B528" t="str">
            <v>6010-E-7002</v>
          </cell>
          <cell r="C528" t="str">
            <v>DE-E06-E06-058</v>
          </cell>
          <cell r="D528" t="str">
            <v>E.40.EL.060.020</v>
          </cell>
          <cell r="E528" t="str">
            <v>Planta de SPDA</v>
          </cell>
          <cell r="F528">
            <v>0</v>
          </cell>
          <cell r="H528" t="str">
            <v>A1</v>
          </cell>
          <cell r="I528">
            <v>1</v>
          </cell>
          <cell r="J528">
            <v>39373</v>
          </cell>
          <cell r="K528">
            <v>39379</v>
          </cell>
          <cell r="P528" t="str">
            <v/>
          </cell>
          <cell r="S528" t="str">
            <v/>
          </cell>
        </row>
        <row r="529">
          <cell r="A529">
            <v>392</v>
          </cell>
          <cell r="B529" t="str">
            <v>6010-E-7003</v>
          </cell>
          <cell r="C529" t="str">
            <v>DE-E06-E06-059</v>
          </cell>
          <cell r="D529" t="str">
            <v>E.40.EL.060.020</v>
          </cell>
          <cell r="E529" t="str">
            <v>Diagrama Unifilar e Quadro de Cargas Elétricas</v>
          </cell>
          <cell r="F529">
            <v>0</v>
          </cell>
          <cell r="H529" t="str">
            <v>A1</v>
          </cell>
          <cell r="I529">
            <v>1.25</v>
          </cell>
          <cell r="J529">
            <v>39373</v>
          </cell>
          <cell r="K529">
            <v>39379</v>
          </cell>
          <cell r="P529" t="str">
            <v/>
          </cell>
          <cell r="S529" t="str">
            <v/>
          </cell>
        </row>
        <row r="530">
          <cell r="A530">
            <v>393</v>
          </cell>
          <cell r="B530" t="str">
            <v>MC-6010-E-7000</v>
          </cell>
          <cell r="C530" t="str">
            <v>MC-E06-E06-029</v>
          </cell>
          <cell r="D530" t="str">
            <v>E.40.EL.060.020</v>
          </cell>
          <cell r="E530" t="str">
            <v>Memória de Cálculo de Iluminação</v>
          </cell>
          <cell r="F530">
            <v>0</v>
          </cell>
          <cell r="H530" t="str">
            <v>A4</v>
          </cell>
          <cell r="I530">
            <v>3</v>
          </cell>
          <cell r="J530">
            <v>39373</v>
          </cell>
          <cell r="K530">
            <v>39379</v>
          </cell>
          <cell r="P530" t="str">
            <v/>
          </cell>
          <cell r="S530" t="str">
            <v/>
          </cell>
        </row>
        <row r="531">
          <cell r="A531">
            <v>394</v>
          </cell>
          <cell r="B531" t="str">
            <v>MC-6010-E-7001</v>
          </cell>
          <cell r="C531" t="str">
            <v>MC-E06-E06-030</v>
          </cell>
          <cell r="D531" t="str">
            <v>E.40.EL.060.020</v>
          </cell>
          <cell r="E531" t="str">
            <v>Memória de Cálculo de SPDA</v>
          </cell>
          <cell r="F531">
            <v>0</v>
          </cell>
          <cell r="H531" t="str">
            <v>A4</v>
          </cell>
          <cell r="I531">
            <v>3</v>
          </cell>
          <cell r="J531">
            <v>39373</v>
          </cell>
          <cell r="K531">
            <v>39379</v>
          </cell>
          <cell r="P531" t="str">
            <v/>
          </cell>
          <cell r="S531" t="str">
            <v/>
          </cell>
        </row>
        <row r="532">
          <cell r="A532">
            <v>395</v>
          </cell>
          <cell r="B532" t="str">
            <v>LM-6010-E-7000</v>
          </cell>
          <cell r="C532" t="str">
            <v>LM-E06-E06-015</v>
          </cell>
          <cell r="D532" t="str">
            <v>E.40.EL.060.020</v>
          </cell>
          <cell r="E532" t="str">
            <v>Lista de Materiais</v>
          </cell>
          <cell r="F532">
            <v>0</v>
          </cell>
          <cell r="H532" t="str">
            <v>A4</v>
          </cell>
          <cell r="I532">
            <v>0.875</v>
          </cell>
          <cell r="J532">
            <v>39373</v>
          </cell>
          <cell r="K532">
            <v>39379</v>
          </cell>
          <cell r="P532" t="str">
            <v/>
          </cell>
          <cell r="S532" t="str">
            <v/>
          </cell>
        </row>
        <row r="533">
          <cell r="A533">
            <v>396</v>
          </cell>
          <cell r="B533" t="str">
            <v>FD-6010-E-7000</v>
          </cell>
          <cell r="C533" t="str">
            <v>FD-E06-E06-015</v>
          </cell>
          <cell r="D533" t="str">
            <v>E.40.EL.060.020</v>
          </cell>
          <cell r="E533" t="str">
            <v>Folha de Dados</v>
          </cell>
          <cell r="F533">
            <v>0</v>
          </cell>
          <cell r="H533" t="str">
            <v>A4</v>
          </cell>
          <cell r="I533">
            <v>0.125</v>
          </cell>
          <cell r="J533">
            <v>39373</v>
          </cell>
          <cell r="K533">
            <v>39379</v>
          </cell>
          <cell r="P533" t="str">
            <v/>
          </cell>
          <cell r="S533" t="str">
            <v/>
          </cell>
        </row>
        <row r="534">
          <cell r="A534">
            <v>397</v>
          </cell>
          <cell r="B534" t="str">
            <v>MD-6010-E-7000</v>
          </cell>
          <cell r="C534" t="str">
            <v>MD-E06-E06-015</v>
          </cell>
          <cell r="D534" t="str">
            <v>E.40.EL.060.020</v>
          </cell>
          <cell r="E534" t="str">
            <v>Memorial Descritivo</v>
          </cell>
          <cell r="F534">
            <v>0</v>
          </cell>
          <cell r="H534" t="str">
            <v>A4</v>
          </cell>
          <cell r="I534">
            <v>1</v>
          </cell>
          <cell r="J534">
            <v>39373</v>
          </cell>
          <cell r="K534">
            <v>39379</v>
          </cell>
          <cell r="P534" t="str">
            <v/>
          </cell>
          <cell r="S534" t="str">
            <v/>
          </cell>
        </row>
        <row r="535">
          <cell r="E535" t="str">
            <v>HIDROSSANITÁRIAS</v>
          </cell>
          <cell r="F535">
            <v>0</v>
          </cell>
          <cell r="P535" t="str">
            <v/>
          </cell>
          <cell r="S535" t="str">
            <v/>
          </cell>
        </row>
        <row r="536">
          <cell r="A536">
            <v>398</v>
          </cell>
          <cell r="B536" t="str">
            <v>6010-B-7000</v>
          </cell>
          <cell r="C536" t="str">
            <v>DE-E06-B49-041</v>
          </cell>
          <cell r="D536" t="str">
            <v>E.40.IE.060.020</v>
          </cell>
          <cell r="E536" t="str">
            <v>Água Fria e Esg. Sanitário - Planta e Detalhes</v>
          </cell>
          <cell r="F536">
            <v>0</v>
          </cell>
          <cell r="H536" t="str">
            <v>A1</v>
          </cell>
          <cell r="I536">
            <v>1</v>
          </cell>
          <cell r="J536">
            <v>39373</v>
          </cell>
          <cell r="K536">
            <v>39379</v>
          </cell>
          <cell r="P536" t="str">
            <v/>
          </cell>
          <cell r="S536" t="str">
            <v/>
          </cell>
        </row>
        <row r="537">
          <cell r="A537">
            <v>399</v>
          </cell>
          <cell r="B537" t="str">
            <v>6010-B-7001</v>
          </cell>
          <cell r="C537" t="str">
            <v>DE-E06-B49-042</v>
          </cell>
          <cell r="D537" t="str">
            <v>E.40.IE.060.020</v>
          </cell>
          <cell r="E537" t="str">
            <v>Planta e Detalhes - Águas Pluviais</v>
          </cell>
          <cell r="F537">
            <v>0</v>
          </cell>
          <cell r="H537" t="str">
            <v>A1</v>
          </cell>
          <cell r="I537">
            <v>1</v>
          </cell>
          <cell r="J537">
            <v>39373</v>
          </cell>
          <cell r="K537">
            <v>39379</v>
          </cell>
          <cell r="P537" t="str">
            <v/>
          </cell>
          <cell r="S537" t="str">
            <v/>
          </cell>
        </row>
        <row r="538">
          <cell r="A538">
            <v>400</v>
          </cell>
          <cell r="B538" t="str">
            <v>LM-6010-B-7000</v>
          </cell>
          <cell r="C538" t="str">
            <v>LM-E06-B49-014</v>
          </cell>
          <cell r="D538" t="str">
            <v>E.40.IE.060.020</v>
          </cell>
          <cell r="E538" t="str">
            <v>Lista de Material</v>
          </cell>
          <cell r="F538">
            <v>0</v>
          </cell>
          <cell r="H538" t="str">
            <v>A4</v>
          </cell>
          <cell r="I538">
            <v>0.375</v>
          </cell>
          <cell r="J538">
            <v>39373</v>
          </cell>
          <cell r="K538">
            <v>39379</v>
          </cell>
          <cell r="P538" t="str">
            <v/>
          </cell>
          <cell r="S538" t="str">
            <v/>
          </cell>
        </row>
        <row r="539">
          <cell r="E539" t="str">
            <v>ORÇAMENTAÇÃO</v>
          </cell>
          <cell r="F539">
            <v>0</v>
          </cell>
          <cell r="P539" t="str">
            <v/>
          </cell>
          <cell r="S539" t="str">
            <v/>
          </cell>
        </row>
        <row r="540">
          <cell r="A540">
            <v>401</v>
          </cell>
          <cell r="B540" t="str">
            <v>RT-6010-H-7000</v>
          </cell>
          <cell r="C540" t="str">
            <v>RT-E06-B00-013</v>
          </cell>
          <cell r="D540" t="str">
            <v>E.40.00.000.006</v>
          </cell>
          <cell r="E540" t="str">
            <v>Pacote para Orçamentação</v>
          </cell>
          <cell r="F540">
            <v>0</v>
          </cell>
          <cell r="H540" t="str">
            <v>A4</v>
          </cell>
          <cell r="I540">
            <v>2</v>
          </cell>
          <cell r="J540">
            <v>39473</v>
          </cell>
          <cell r="K540">
            <v>39532</v>
          </cell>
          <cell r="P540" t="str">
            <v/>
          </cell>
          <cell r="S540" t="str">
            <v/>
          </cell>
        </row>
        <row r="541">
          <cell r="E541" t="str">
            <v>ANÁLISE DE PROPOSTA</v>
          </cell>
          <cell r="F541">
            <v>0</v>
          </cell>
          <cell r="P541" t="str">
            <v/>
          </cell>
          <cell r="S541" t="str">
            <v/>
          </cell>
        </row>
        <row r="542">
          <cell r="A542">
            <v>402</v>
          </cell>
          <cell r="B542" t="str">
            <v>PT-6010-H-7000</v>
          </cell>
          <cell r="C542" t="str">
            <v>PT-E06-B00-013</v>
          </cell>
          <cell r="D542" t="str">
            <v>E.40.00.000.006</v>
          </cell>
          <cell r="E542" t="str">
            <v>Análise de Proposta</v>
          </cell>
          <cell r="F542">
            <v>0</v>
          </cell>
          <cell r="H542" t="str">
            <v>A4</v>
          </cell>
          <cell r="I542">
            <v>2.5</v>
          </cell>
          <cell r="J542">
            <v>39473</v>
          </cell>
          <cell r="K542">
            <v>39532</v>
          </cell>
          <cell r="P542" t="str">
            <v/>
          </cell>
          <cell r="S542" t="str">
            <v/>
          </cell>
        </row>
        <row r="543">
          <cell r="B543" t="str">
            <v>ÁREA 70</v>
          </cell>
          <cell r="E543" t="str">
            <v>INSTALAÇÕES DE APOIO ADMINISTRATIVO</v>
          </cell>
          <cell r="F543">
            <v>0</v>
          </cell>
          <cell r="P543" t="str">
            <v/>
          </cell>
          <cell r="S543" t="str">
            <v/>
          </cell>
        </row>
        <row r="544">
          <cell r="B544">
            <v>7000</v>
          </cell>
          <cell r="E544" t="str">
            <v>GERAL</v>
          </cell>
          <cell r="F544">
            <v>0</v>
          </cell>
          <cell r="P544" t="str">
            <v/>
          </cell>
          <cell r="S544" t="str">
            <v/>
          </cell>
        </row>
        <row r="545">
          <cell r="E545" t="str">
            <v>ARQUITETURA</v>
          </cell>
          <cell r="F545">
            <v>0</v>
          </cell>
          <cell r="P545" t="str">
            <v/>
          </cell>
          <cell r="S545" t="str">
            <v/>
          </cell>
        </row>
        <row r="546">
          <cell r="A546">
            <v>403</v>
          </cell>
          <cell r="B546" t="str">
            <v>7000-A-7000</v>
          </cell>
          <cell r="C546" t="str">
            <v>DE-E06-B15-060</v>
          </cell>
          <cell r="D546" t="str">
            <v>E.40.AR.070.005</v>
          </cell>
          <cell r="E546" t="str">
            <v>Arranjo Geral e Urbanização - Planta</v>
          </cell>
          <cell r="F546">
            <v>0</v>
          </cell>
          <cell r="H546" t="str">
            <v>A1</v>
          </cell>
          <cell r="I546">
            <v>1</v>
          </cell>
          <cell r="J546">
            <v>39457</v>
          </cell>
          <cell r="K546">
            <v>39466</v>
          </cell>
          <cell r="P546" t="str">
            <v/>
          </cell>
          <cell r="S546" t="str">
            <v/>
          </cell>
        </row>
        <row r="547">
          <cell r="A547">
            <v>404</v>
          </cell>
          <cell r="B547" t="str">
            <v>7000-A-7001</v>
          </cell>
          <cell r="C547" t="str">
            <v>DE-E06-B15-061</v>
          </cell>
          <cell r="D547" t="str">
            <v>E.40.AR.070.005</v>
          </cell>
          <cell r="E547" t="str">
            <v>Arranjo Geral e Urbanização - Detalhes</v>
          </cell>
          <cell r="F547">
            <v>0</v>
          </cell>
          <cell r="H547" t="str">
            <v>A1</v>
          </cell>
          <cell r="I547">
            <v>1</v>
          </cell>
          <cell r="J547">
            <v>39457</v>
          </cell>
          <cell r="K547">
            <v>39466</v>
          </cell>
          <cell r="P547" t="str">
            <v/>
          </cell>
          <cell r="S547" t="str">
            <v/>
          </cell>
        </row>
        <row r="548">
          <cell r="A548">
            <v>405</v>
          </cell>
          <cell r="B548" t="str">
            <v>7000-A-7002</v>
          </cell>
          <cell r="C548" t="str">
            <v>DE-E06-B15-062</v>
          </cell>
          <cell r="D548" t="str">
            <v>E.40.AR.070.005</v>
          </cell>
          <cell r="E548" t="str">
            <v>Paisagismo - Planta</v>
          </cell>
          <cell r="F548">
            <v>0</v>
          </cell>
          <cell r="H548" t="str">
            <v>A1</v>
          </cell>
          <cell r="I548">
            <v>1</v>
          </cell>
          <cell r="J548">
            <v>39457</v>
          </cell>
          <cell r="K548">
            <v>39466</v>
          </cell>
          <cell r="P548" t="str">
            <v/>
          </cell>
          <cell r="S548" t="str">
            <v/>
          </cell>
        </row>
        <row r="549">
          <cell r="A549">
            <v>406</v>
          </cell>
          <cell r="B549" t="str">
            <v>7000-A-7003</v>
          </cell>
          <cell r="C549" t="str">
            <v>DE-E06-B15-063</v>
          </cell>
          <cell r="D549" t="str">
            <v>E.40.AR.070.005</v>
          </cell>
          <cell r="E549" t="str">
            <v>Paisagismo - Detalhes e Lista</v>
          </cell>
          <cell r="F549">
            <v>0</v>
          </cell>
          <cell r="H549" t="str">
            <v>A1</v>
          </cell>
          <cell r="I549">
            <v>1</v>
          </cell>
          <cell r="J549">
            <v>39457</v>
          </cell>
          <cell r="K549">
            <v>39466</v>
          </cell>
          <cell r="P549" t="str">
            <v/>
          </cell>
          <cell r="S549" t="str">
            <v/>
          </cell>
        </row>
        <row r="550">
          <cell r="A550">
            <v>407</v>
          </cell>
          <cell r="B550" t="str">
            <v>7000-A-7004</v>
          </cell>
          <cell r="C550" t="str">
            <v>DE-E06-B15-064</v>
          </cell>
          <cell r="D550" t="str">
            <v>E.40.AR.070.010</v>
          </cell>
          <cell r="E550" t="str">
            <v>Passarelas Cobertas - Planta e Locação</v>
          </cell>
          <cell r="F550">
            <v>0</v>
          </cell>
          <cell r="H550" t="str">
            <v>A1</v>
          </cell>
          <cell r="I550">
            <v>1</v>
          </cell>
          <cell r="J550">
            <v>39457</v>
          </cell>
          <cell r="K550">
            <v>39466</v>
          </cell>
          <cell r="P550" t="str">
            <v/>
          </cell>
          <cell r="S550" t="str">
            <v/>
          </cell>
        </row>
        <row r="551">
          <cell r="A551">
            <v>408</v>
          </cell>
          <cell r="B551" t="str">
            <v>7000-A-7005</v>
          </cell>
          <cell r="C551" t="str">
            <v>DE-E06-B15-065</v>
          </cell>
          <cell r="D551" t="str">
            <v>E.40.AR.070.014</v>
          </cell>
          <cell r="E551" t="str">
            <v>Passarelas Cobertas - Cortes, Elevação e Detalhes</v>
          </cell>
          <cell r="F551">
            <v>0</v>
          </cell>
          <cell r="H551" t="str">
            <v>A1</v>
          </cell>
          <cell r="I551">
            <v>1</v>
          </cell>
          <cell r="J551">
            <v>39467</v>
          </cell>
          <cell r="K551">
            <v>39471</v>
          </cell>
          <cell r="P551" t="str">
            <v/>
          </cell>
          <cell r="S551" t="str">
            <v/>
          </cell>
        </row>
        <row r="552">
          <cell r="A552">
            <v>409</v>
          </cell>
          <cell r="B552" t="str">
            <v>7000-A-7006</v>
          </cell>
          <cell r="C552" t="str">
            <v>DE-E06-B15-066</v>
          </cell>
          <cell r="D552" t="str">
            <v>E.40.AR.070.005</v>
          </cell>
          <cell r="E552" t="str">
            <v>Especificação de Serviços de Urbanização</v>
          </cell>
          <cell r="F552">
            <v>0</v>
          </cell>
          <cell r="H552" t="str">
            <v>A4</v>
          </cell>
          <cell r="I552">
            <v>1</v>
          </cell>
          <cell r="J552">
            <v>39467</v>
          </cell>
          <cell r="K552">
            <v>39471</v>
          </cell>
          <cell r="P552" t="str">
            <v/>
          </cell>
          <cell r="S552" t="str">
            <v/>
          </cell>
        </row>
        <row r="553">
          <cell r="B553">
            <v>7000</v>
          </cell>
          <cell r="E553" t="str">
            <v>CONCRETO</v>
          </cell>
          <cell r="F553">
            <v>0</v>
          </cell>
          <cell r="P553" t="str">
            <v/>
          </cell>
          <cell r="S553" t="str">
            <v/>
          </cell>
        </row>
        <row r="554">
          <cell r="A554">
            <v>410</v>
          </cell>
          <cell r="B554" t="str">
            <v>LV-7000-C-7000</v>
          </cell>
          <cell r="C554" t="str">
            <v>LV-E06-B03-015</v>
          </cell>
          <cell r="D554" t="str">
            <v>E.40.CN.070.007</v>
          </cell>
          <cell r="E554" t="str">
            <v>Lista de Verificação de Desenhos de Fornecedores - Passarelas - Escritório Administrativo</v>
          </cell>
          <cell r="F554">
            <v>0</v>
          </cell>
          <cell r="H554" t="str">
            <v>A4</v>
          </cell>
          <cell r="I554">
            <v>5</v>
          </cell>
          <cell r="J554">
            <v>39457</v>
          </cell>
          <cell r="K554">
            <v>39463</v>
          </cell>
          <cell r="P554" t="str">
            <v/>
          </cell>
          <cell r="S554" t="str">
            <v/>
          </cell>
        </row>
        <row r="555">
          <cell r="A555">
            <v>411</v>
          </cell>
          <cell r="B555" t="str">
            <v>LV-7000-C-7001</v>
          </cell>
          <cell r="C555" t="str">
            <v>LV-E06-B03-016</v>
          </cell>
          <cell r="D555" t="str">
            <v>E.40.CN.070.007</v>
          </cell>
          <cell r="E555" t="str">
            <v>Lista de Verificação de Desenhos de Fornecedores - Passarelas - Portaria Principal</v>
          </cell>
          <cell r="F555">
            <v>0</v>
          </cell>
          <cell r="H555" t="str">
            <v>A4</v>
          </cell>
          <cell r="I555">
            <v>5</v>
          </cell>
          <cell r="J555">
            <v>39457</v>
          </cell>
          <cell r="K555">
            <v>39463</v>
          </cell>
          <cell r="P555" t="str">
            <v/>
          </cell>
          <cell r="S555" t="str">
            <v/>
          </cell>
        </row>
        <row r="556">
          <cell r="E556" t="str">
            <v>METÁLICA</v>
          </cell>
          <cell r="F556">
            <v>0</v>
          </cell>
          <cell r="P556" t="str">
            <v/>
          </cell>
          <cell r="S556" t="str">
            <v/>
          </cell>
        </row>
        <row r="557">
          <cell r="A557">
            <v>412</v>
          </cell>
          <cell r="B557" t="str">
            <v>LV-7000-S-7000</v>
          </cell>
          <cell r="C557" t="str">
            <v>LV-E06-B04-015</v>
          </cell>
          <cell r="D557" t="str">
            <v>E.40.EM.070.007</v>
          </cell>
          <cell r="E557" t="str">
            <v>Lista de Verificação de Desenhos de Fornecedores - Passarelas - ESCRITÓRIO DE ADMINISTRATIVO</v>
          </cell>
          <cell r="F557">
            <v>0</v>
          </cell>
          <cell r="H557" t="str">
            <v>A4</v>
          </cell>
          <cell r="I557">
            <v>4</v>
          </cell>
          <cell r="J557">
            <v>39487</v>
          </cell>
          <cell r="K557">
            <v>39493</v>
          </cell>
          <cell r="P557" t="str">
            <v/>
          </cell>
          <cell r="S557" t="str">
            <v/>
          </cell>
        </row>
        <row r="558">
          <cell r="A558">
            <v>413</v>
          </cell>
          <cell r="B558" t="str">
            <v>LV-7000-S-7001</v>
          </cell>
          <cell r="C558" t="str">
            <v>LV-E06-B04-016</v>
          </cell>
          <cell r="D558" t="str">
            <v>E.40.EM.070.007</v>
          </cell>
          <cell r="E558" t="str">
            <v>Lista de Verificação de Desenhos de Fornecedores - Passarelas - Portaria Principal</v>
          </cell>
          <cell r="F558">
            <v>0</v>
          </cell>
          <cell r="H558" t="str">
            <v>A4</v>
          </cell>
          <cell r="I558">
            <v>4</v>
          </cell>
          <cell r="J558">
            <v>39467</v>
          </cell>
          <cell r="K558">
            <v>39473</v>
          </cell>
          <cell r="P558" t="str">
            <v/>
          </cell>
          <cell r="S558" t="str">
            <v/>
          </cell>
        </row>
        <row r="559">
          <cell r="E559" t="str">
            <v>ELÉTRICA</v>
          </cell>
          <cell r="F559">
            <v>0</v>
          </cell>
          <cell r="P559" t="str">
            <v/>
          </cell>
          <cell r="S559" t="str">
            <v/>
          </cell>
        </row>
        <row r="560">
          <cell r="E560" t="str">
            <v>PASSARELAS (Escritório Administrativo)</v>
          </cell>
          <cell r="F560">
            <v>0</v>
          </cell>
          <cell r="P560" t="str">
            <v/>
          </cell>
          <cell r="S560" t="str">
            <v/>
          </cell>
        </row>
        <row r="561">
          <cell r="A561">
            <v>414</v>
          </cell>
          <cell r="B561" t="str">
            <v>7000-E-7000</v>
          </cell>
          <cell r="C561" t="str">
            <v>DE-E06-E06-060</v>
          </cell>
          <cell r="D561" t="str">
            <v>E.40.EL.070.005</v>
          </cell>
          <cell r="E561" t="str">
            <v>Planta de Iluminação e Tomadas de Corrente</v>
          </cell>
          <cell r="F561">
            <v>0</v>
          </cell>
          <cell r="H561" t="str">
            <v>A1</v>
          </cell>
          <cell r="I561">
            <v>1</v>
          </cell>
          <cell r="J561">
            <v>39467</v>
          </cell>
          <cell r="K561">
            <v>39476</v>
          </cell>
          <cell r="P561" t="str">
            <v/>
          </cell>
          <cell r="S561" t="str">
            <v/>
          </cell>
        </row>
        <row r="562">
          <cell r="A562">
            <v>415</v>
          </cell>
          <cell r="B562" t="str">
            <v>7000-E-7001</v>
          </cell>
          <cell r="C562" t="str">
            <v>DE-E06-E06-061</v>
          </cell>
          <cell r="D562" t="str">
            <v>E.40.EL.070.005</v>
          </cell>
          <cell r="E562" t="str">
            <v>Planta de SPDA</v>
          </cell>
          <cell r="F562">
            <v>0</v>
          </cell>
          <cell r="H562" t="str">
            <v>A1</v>
          </cell>
          <cell r="I562">
            <v>1</v>
          </cell>
          <cell r="J562">
            <v>39467</v>
          </cell>
          <cell r="K562">
            <v>39476</v>
          </cell>
          <cell r="P562" t="str">
            <v/>
          </cell>
          <cell r="S562" t="str">
            <v/>
          </cell>
        </row>
        <row r="563">
          <cell r="A563">
            <v>416</v>
          </cell>
          <cell r="B563" t="str">
            <v>7000-E-7002</v>
          </cell>
          <cell r="C563" t="str">
            <v>DE-E06-E06-062</v>
          </cell>
          <cell r="D563" t="str">
            <v>E.40.EL.070.005</v>
          </cell>
          <cell r="E563" t="str">
            <v>Diagrama Unifilar e Quadro de Cargas Elétricas</v>
          </cell>
          <cell r="F563">
            <v>0</v>
          </cell>
          <cell r="H563" t="str">
            <v>A1</v>
          </cell>
          <cell r="I563">
            <v>1.25</v>
          </cell>
          <cell r="J563">
            <v>39467</v>
          </cell>
          <cell r="K563">
            <v>39476</v>
          </cell>
          <cell r="P563" t="str">
            <v/>
          </cell>
          <cell r="S563" t="str">
            <v/>
          </cell>
        </row>
        <row r="564">
          <cell r="A564">
            <v>417</v>
          </cell>
          <cell r="B564" t="str">
            <v>MC-7000-E-7000</v>
          </cell>
          <cell r="C564" t="str">
            <v>MC-E06-E06-031</v>
          </cell>
          <cell r="D564" t="str">
            <v>E.40.EL.070.005</v>
          </cell>
          <cell r="E564" t="str">
            <v>Memória de Cálculo de Iluminação</v>
          </cell>
          <cell r="F564">
            <v>0</v>
          </cell>
          <cell r="H564" t="str">
            <v>A4</v>
          </cell>
          <cell r="I564">
            <v>3</v>
          </cell>
          <cell r="J564">
            <v>39467</v>
          </cell>
          <cell r="K564">
            <v>39476</v>
          </cell>
          <cell r="P564" t="str">
            <v/>
          </cell>
          <cell r="S564" t="str">
            <v/>
          </cell>
        </row>
        <row r="565">
          <cell r="A565">
            <v>418</v>
          </cell>
          <cell r="B565" t="str">
            <v>MC-7000-E-7001</v>
          </cell>
          <cell r="C565" t="str">
            <v>MC-E06-E06-032</v>
          </cell>
          <cell r="D565" t="str">
            <v>E.40.EL.070.005</v>
          </cell>
          <cell r="E565" t="str">
            <v>Memória de Cálculo de SPDA</v>
          </cell>
          <cell r="F565">
            <v>0</v>
          </cell>
          <cell r="H565" t="str">
            <v>A4</v>
          </cell>
          <cell r="I565">
            <v>3</v>
          </cell>
          <cell r="J565">
            <v>39467</v>
          </cell>
          <cell r="K565">
            <v>39476</v>
          </cell>
          <cell r="P565" t="str">
            <v/>
          </cell>
          <cell r="S565" t="str">
            <v/>
          </cell>
        </row>
        <row r="566">
          <cell r="A566">
            <v>419</v>
          </cell>
          <cell r="B566" t="str">
            <v>LM-7000-E-7000</v>
          </cell>
          <cell r="C566" t="str">
            <v>LM-E06-E06-016</v>
          </cell>
          <cell r="D566" t="str">
            <v>E.40.EL.070.005</v>
          </cell>
          <cell r="E566" t="str">
            <v>Lista de Materiais</v>
          </cell>
          <cell r="F566">
            <v>0</v>
          </cell>
          <cell r="H566" t="str">
            <v>A4</v>
          </cell>
          <cell r="I566">
            <v>0.875</v>
          </cell>
          <cell r="J566">
            <v>39467</v>
          </cell>
          <cell r="K566">
            <v>39476</v>
          </cell>
          <cell r="P566" t="str">
            <v/>
          </cell>
          <cell r="S566" t="str">
            <v/>
          </cell>
        </row>
        <row r="567">
          <cell r="A567">
            <v>420</v>
          </cell>
          <cell r="B567" t="str">
            <v>FD-7000-E-7000</v>
          </cell>
          <cell r="C567" t="str">
            <v>FD-E06-E06-016</v>
          </cell>
          <cell r="D567" t="str">
            <v>E.40.EL.070.005</v>
          </cell>
          <cell r="E567" t="str">
            <v>Folha de Dados (Quadro de Distribuição)</v>
          </cell>
          <cell r="F567">
            <v>0</v>
          </cell>
          <cell r="H567" t="str">
            <v>A4</v>
          </cell>
          <cell r="I567">
            <v>0.125</v>
          </cell>
          <cell r="J567">
            <v>39467</v>
          </cell>
          <cell r="K567">
            <v>39476</v>
          </cell>
          <cell r="P567" t="str">
            <v/>
          </cell>
          <cell r="S567" t="str">
            <v/>
          </cell>
        </row>
        <row r="568">
          <cell r="A568">
            <v>421</v>
          </cell>
          <cell r="B568" t="str">
            <v>MD-7000-E-7000</v>
          </cell>
          <cell r="C568" t="str">
            <v>MD-E06-E06-016</v>
          </cell>
          <cell r="D568" t="str">
            <v>E.40.EL.070.005</v>
          </cell>
          <cell r="E568" t="str">
            <v>Memorial Descritivo</v>
          </cell>
          <cell r="F568">
            <v>0</v>
          </cell>
          <cell r="H568" t="str">
            <v>A4</v>
          </cell>
          <cell r="I568">
            <v>1</v>
          </cell>
          <cell r="J568">
            <v>39467</v>
          </cell>
          <cell r="K568">
            <v>39476</v>
          </cell>
          <cell r="P568" t="str">
            <v/>
          </cell>
          <cell r="S568" t="str">
            <v/>
          </cell>
        </row>
        <row r="569">
          <cell r="E569" t="str">
            <v>ORÇAMENTAÇÃO</v>
          </cell>
          <cell r="F569">
            <v>0</v>
          </cell>
          <cell r="P569" t="str">
            <v/>
          </cell>
          <cell r="S569" t="str">
            <v/>
          </cell>
        </row>
        <row r="570">
          <cell r="A570">
            <v>422</v>
          </cell>
          <cell r="B570" t="str">
            <v>RT-7000-H-7000</v>
          </cell>
          <cell r="C570" t="str">
            <v>RT-E06-B00-014</v>
          </cell>
          <cell r="D570" t="str">
            <v>E.40.00.000.006</v>
          </cell>
          <cell r="E570" t="str">
            <v>Pacote para Orçamentação</v>
          </cell>
          <cell r="F570">
            <v>0</v>
          </cell>
          <cell r="H570" t="str">
            <v>A4</v>
          </cell>
          <cell r="I570">
            <v>0.75</v>
          </cell>
          <cell r="J570">
            <v>39473</v>
          </cell>
          <cell r="K570">
            <v>39532</v>
          </cell>
          <cell r="P570" t="str">
            <v/>
          </cell>
          <cell r="S570" t="str">
            <v/>
          </cell>
        </row>
        <row r="571">
          <cell r="E571" t="str">
            <v>ANÁLISE DE PROPOSTA</v>
          </cell>
          <cell r="F571">
            <v>0</v>
          </cell>
          <cell r="P571" t="str">
            <v/>
          </cell>
          <cell r="S571" t="str">
            <v/>
          </cell>
        </row>
        <row r="572">
          <cell r="A572">
            <v>423</v>
          </cell>
          <cell r="B572" t="str">
            <v>PT-7000-H-7000</v>
          </cell>
          <cell r="C572" t="str">
            <v>PT-E06-B00-014</v>
          </cell>
          <cell r="D572" t="str">
            <v>E.40.00.000.006</v>
          </cell>
          <cell r="E572" t="str">
            <v>Análise de Proposta</v>
          </cell>
          <cell r="F572">
            <v>0</v>
          </cell>
          <cell r="H572" t="str">
            <v>A4</v>
          </cell>
          <cell r="I572">
            <v>0.25</v>
          </cell>
          <cell r="J572">
            <v>39473</v>
          </cell>
          <cell r="K572">
            <v>39532</v>
          </cell>
          <cell r="P572" t="str">
            <v/>
          </cell>
          <cell r="S572" t="str">
            <v/>
          </cell>
        </row>
        <row r="573">
          <cell r="B573">
            <v>7000</v>
          </cell>
          <cell r="E573" t="str">
            <v>PASSARELAS (Portaria Principal)</v>
          </cell>
          <cell r="F573">
            <v>0</v>
          </cell>
          <cell r="P573" t="str">
            <v/>
          </cell>
          <cell r="S573" t="str">
            <v/>
          </cell>
        </row>
        <row r="574">
          <cell r="A574">
            <v>424</v>
          </cell>
          <cell r="B574" t="str">
            <v>7000-E-7003</v>
          </cell>
          <cell r="C574" t="str">
            <v>DE-E06-E06-063</v>
          </cell>
          <cell r="D574" t="str">
            <v>E.40.EL.070.005</v>
          </cell>
          <cell r="E574" t="str">
            <v>Planta de Iluminação e Tomadas de Corrente</v>
          </cell>
          <cell r="F574">
            <v>0</v>
          </cell>
          <cell r="H574" t="str">
            <v>A1</v>
          </cell>
          <cell r="I574">
            <v>1</v>
          </cell>
          <cell r="J574">
            <v>39467</v>
          </cell>
          <cell r="K574">
            <v>39476</v>
          </cell>
          <cell r="P574" t="str">
            <v/>
          </cell>
          <cell r="S574" t="str">
            <v/>
          </cell>
        </row>
        <row r="575">
          <cell r="A575">
            <v>425</v>
          </cell>
          <cell r="B575" t="str">
            <v>7000-E-7004</v>
          </cell>
          <cell r="C575" t="str">
            <v>DE-E06-E06-064</v>
          </cell>
          <cell r="D575" t="str">
            <v>E.40.EL.070.005</v>
          </cell>
          <cell r="E575" t="str">
            <v>Planta de SPDA</v>
          </cell>
          <cell r="F575">
            <v>0</v>
          </cell>
          <cell r="H575" t="str">
            <v>A1</v>
          </cell>
          <cell r="I575">
            <v>1</v>
          </cell>
          <cell r="J575">
            <v>39467</v>
          </cell>
          <cell r="K575">
            <v>39476</v>
          </cell>
          <cell r="P575" t="str">
            <v/>
          </cell>
          <cell r="S575" t="str">
            <v/>
          </cell>
        </row>
        <row r="576">
          <cell r="A576">
            <v>426</v>
          </cell>
          <cell r="B576" t="str">
            <v>7000-E-7005</v>
          </cell>
          <cell r="C576" t="str">
            <v>DE-E06-E06-065</v>
          </cell>
          <cell r="D576" t="str">
            <v>E.40.EL.070.005</v>
          </cell>
          <cell r="E576" t="str">
            <v>Diagrama Unifilar e Quadro de Cargas Elétricas</v>
          </cell>
          <cell r="F576">
            <v>0</v>
          </cell>
          <cell r="H576" t="str">
            <v>A1</v>
          </cell>
          <cell r="I576">
            <v>1.25</v>
          </cell>
          <cell r="J576">
            <v>39467</v>
          </cell>
          <cell r="K576">
            <v>39476</v>
          </cell>
          <cell r="P576" t="str">
            <v/>
          </cell>
          <cell r="S576" t="str">
            <v/>
          </cell>
        </row>
        <row r="577">
          <cell r="A577">
            <v>427</v>
          </cell>
          <cell r="B577" t="str">
            <v>MC-7000-E-7002</v>
          </cell>
          <cell r="C577" t="str">
            <v>MC-E06-E06-033</v>
          </cell>
          <cell r="D577" t="str">
            <v>E.40.EL.070.005</v>
          </cell>
          <cell r="E577" t="str">
            <v>Memória de Cálculo de Iluminação</v>
          </cell>
          <cell r="F577">
            <v>0</v>
          </cell>
          <cell r="H577" t="str">
            <v>A4</v>
          </cell>
          <cell r="I577">
            <v>3</v>
          </cell>
          <cell r="J577">
            <v>39467</v>
          </cell>
          <cell r="K577">
            <v>39476</v>
          </cell>
          <cell r="P577" t="str">
            <v/>
          </cell>
          <cell r="S577" t="str">
            <v/>
          </cell>
        </row>
        <row r="578">
          <cell r="A578">
            <v>428</v>
          </cell>
          <cell r="B578" t="str">
            <v>MC-7000-E-7003</v>
          </cell>
          <cell r="C578" t="str">
            <v>MC-E06-E06-034</v>
          </cell>
          <cell r="D578" t="str">
            <v>E.40.EL.070.005</v>
          </cell>
          <cell r="E578" t="str">
            <v>Memória de Cálculo de SPDA</v>
          </cell>
          <cell r="F578">
            <v>0</v>
          </cell>
          <cell r="H578" t="str">
            <v>A4</v>
          </cell>
          <cell r="I578">
            <v>3</v>
          </cell>
          <cell r="J578">
            <v>39467</v>
          </cell>
          <cell r="K578">
            <v>39476</v>
          </cell>
          <cell r="P578" t="str">
            <v/>
          </cell>
          <cell r="S578" t="str">
            <v/>
          </cell>
        </row>
        <row r="579">
          <cell r="A579">
            <v>429</v>
          </cell>
          <cell r="B579" t="str">
            <v>LM-7000-E-7001</v>
          </cell>
          <cell r="C579" t="str">
            <v>LM-E06-E06-017</v>
          </cell>
          <cell r="D579" t="str">
            <v>E.40.EL.070.005</v>
          </cell>
          <cell r="E579" t="str">
            <v>Lista de Materiais</v>
          </cell>
          <cell r="F579">
            <v>0</v>
          </cell>
          <cell r="H579" t="str">
            <v>A4</v>
          </cell>
          <cell r="I579">
            <v>1</v>
          </cell>
          <cell r="J579">
            <v>39467</v>
          </cell>
          <cell r="K579">
            <v>39476</v>
          </cell>
          <cell r="P579" t="str">
            <v/>
          </cell>
          <cell r="S579" t="str">
            <v/>
          </cell>
        </row>
        <row r="580">
          <cell r="A580">
            <v>430</v>
          </cell>
          <cell r="B580" t="str">
            <v>FD-7000-E-7001</v>
          </cell>
          <cell r="C580" t="str">
            <v>FD-E06-E06-017</v>
          </cell>
          <cell r="D580" t="str">
            <v>E.40.EL.070.005</v>
          </cell>
          <cell r="E580" t="str">
            <v>Folha de Dados (Quadro de Distribuição)</v>
          </cell>
          <cell r="F580">
            <v>0</v>
          </cell>
          <cell r="H580" t="str">
            <v>A4</v>
          </cell>
          <cell r="I580">
            <v>0.125</v>
          </cell>
          <cell r="J580">
            <v>39467</v>
          </cell>
          <cell r="K580">
            <v>39476</v>
          </cell>
          <cell r="P580" t="str">
            <v/>
          </cell>
          <cell r="S580" t="str">
            <v/>
          </cell>
        </row>
        <row r="581">
          <cell r="A581">
            <v>431</v>
          </cell>
          <cell r="B581" t="str">
            <v>MD-7000-E-7001</v>
          </cell>
          <cell r="C581" t="str">
            <v>MD-E06-E06-017</v>
          </cell>
          <cell r="D581" t="str">
            <v>E.40.EL.070.005</v>
          </cell>
          <cell r="E581" t="str">
            <v>Memorial Descritivo</v>
          </cell>
          <cell r="F581">
            <v>0</v>
          </cell>
          <cell r="H581" t="str">
            <v>A4</v>
          </cell>
          <cell r="I581">
            <v>1</v>
          </cell>
          <cell r="J581">
            <v>39467</v>
          </cell>
          <cell r="K581">
            <v>39476</v>
          </cell>
          <cell r="P581" t="str">
            <v/>
          </cell>
          <cell r="S581" t="str">
            <v/>
          </cell>
        </row>
        <row r="582">
          <cell r="E582" t="str">
            <v>HIDROSSANITÁRIAS</v>
          </cell>
          <cell r="F582">
            <v>0</v>
          </cell>
          <cell r="P582" t="str">
            <v/>
          </cell>
          <cell r="S582" t="str">
            <v/>
          </cell>
        </row>
        <row r="583">
          <cell r="A583">
            <v>432</v>
          </cell>
          <cell r="B583" t="str">
            <v>7000-B-7000</v>
          </cell>
          <cell r="C583" t="str">
            <v>DE-E06-B49-043</v>
          </cell>
          <cell r="D583" t="str">
            <v>E.40.IE.070.005</v>
          </cell>
          <cell r="E583" t="str">
            <v>Planta de Águas Pluviais - Cobertura</v>
          </cell>
          <cell r="F583">
            <v>0</v>
          </cell>
          <cell r="H583" t="str">
            <v>A1</v>
          </cell>
          <cell r="I583">
            <v>1</v>
          </cell>
          <cell r="J583">
            <v>39467</v>
          </cell>
          <cell r="K583">
            <v>39473</v>
          </cell>
          <cell r="P583" t="str">
            <v/>
          </cell>
          <cell r="S583" t="str">
            <v/>
          </cell>
        </row>
        <row r="584">
          <cell r="A584">
            <v>433</v>
          </cell>
          <cell r="B584" t="str">
            <v>LM-7000-B-7000</v>
          </cell>
          <cell r="C584" t="str">
            <v>LM-E06-B49-015</v>
          </cell>
          <cell r="D584" t="str">
            <v>E.40.IE.070.005</v>
          </cell>
          <cell r="E584" t="str">
            <v>Lista de Material</v>
          </cell>
          <cell r="F584">
            <v>0</v>
          </cell>
          <cell r="H584" t="str">
            <v>A4</v>
          </cell>
          <cell r="I584">
            <v>0.375</v>
          </cell>
          <cell r="J584">
            <v>39467</v>
          </cell>
          <cell r="K584">
            <v>39473</v>
          </cell>
          <cell r="P584" t="str">
            <v/>
          </cell>
          <cell r="S584" t="str">
            <v/>
          </cell>
        </row>
        <row r="585">
          <cell r="E585" t="str">
            <v>ORÇAMENTAÇÃO</v>
          </cell>
          <cell r="F585">
            <v>0</v>
          </cell>
          <cell r="P585" t="str">
            <v/>
          </cell>
          <cell r="S585" t="str">
            <v/>
          </cell>
        </row>
        <row r="586">
          <cell r="A586">
            <v>434</v>
          </cell>
          <cell r="B586" t="str">
            <v>RT-7000-H-7001</v>
          </cell>
          <cell r="C586" t="str">
            <v>RT-E06-B00-015</v>
          </cell>
          <cell r="D586" t="str">
            <v>E.40.00.000.006</v>
          </cell>
          <cell r="E586" t="str">
            <v>Pacote para Orçamentação</v>
          </cell>
          <cell r="F586">
            <v>0</v>
          </cell>
          <cell r="H586" t="str">
            <v>A4</v>
          </cell>
          <cell r="I586">
            <v>0.75</v>
          </cell>
          <cell r="J586">
            <v>39473</v>
          </cell>
          <cell r="K586">
            <v>39532</v>
          </cell>
          <cell r="P586" t="str">
            <v/>
          </cell>
          <cell r="S586" t="str">
            <v/>
          </cell>
        </row>
        <row r="587">
          <cell r="E587" t="str">
            <v>ANÁLISE DE PROPOSTA</v>
          </cell>
          <cell r="F587">
            <v>0</v>
          </cell>
          <cell r="P587" t="str">
            <v/>
          </cell>
          <cell r="S587" t="str">
            <v/>
          </cell>
        </row>
        <row r="588">
          <cell r="A588">
            <v>435</v>
          </cell>
          <cell r="B588" t="str">
            <v>PT-7000-H-7001</v>
          </cell>
          <cell r="C588" t="str">
            <v>PT-E06-B00-015</v>
          </cell>
          <cell r="D588" t="str">
            <v>E.40.00.000.006</v>
          </cell>
          <cell r="E588" t="str">
            <v>Análise de Proposta</v>
          </cell>
          <cell r="F588">
            <v>0</v>
          </cell>
          <cell r="H588" t="str">
            <v>A4</v>
          </cell>
          <cell r="I588">
            <v>0.25</v>
          </cell>
          <cell r="J588">
            <v>39473</v>
          </cell>
          <cell r="K588">
            <v>39532</v>
          </cell>
          <cell r="P588" t="str">
            <v/>
          </cell>
          <cell r="S588" t="str">
            <v/>
          </cell>
        </row>
        <row r="589">
          <cell r="B589">
            <v>7001</v>
          </cell>
          <cell r="E589" t="str">
            <v>ESCRITÓRIO ADMINISTRATIVO</v>
          </cell>
          <cell r="F589">
            <v>0</v>
          </cell>
          <cell r="P589" t="str">
            <v/>
          </cell>
          <cell r="S589" t="str">
            <v/>
          </cell>
        </row>
        <row r="590">
          <cell r="E590" t="str">
            <v>ARQUITETURA</v>
          </cell>
          <cell r="F590">
            <v>0</v>
          </cell>
          <cell r="P590" t="str">
            <v/>
          </cell>
          <cell r="S590" t="str">
            <v/>
          </cell>
        </row>
        <row r="591">
          <cell r="A591">
            <v>436</v>
          </cell>
          <cell r="B591" t="str">
            <v>7001-A-7000</v>
          </cell>
          <cell r="C591" t="str">
            <v>DE-E06-B15-067</v>
          </cell>
          <cell r="D591" t="str">
            <v>E.40.AR.070.020</v>
          </cell>
          <cell r="E591" t="str">
            <v>Planta Baixa</v>
          </cell>
          <cell r="F591">
            <v>0</v>
          </cell>
          <cell r="H591" t="str">
            <v>A1</v>
          </cell>
          <cell r="I591">
            <v>1</v>
          </cell>
          <cell r="J591">
            <v>39358</v>
          </cell>
          <cell r="K591">
            <v>39367</v>
          </cell>
          <cell r="P591" t="str">
            <v/>
          </cell>
          <cell r="S591" t="str">
            <v/>
          </cell>
        </row>
        <row r="592">
          <cell r="A592">
            <v>437</v>
          </cell>
          <cell r="B592" t="str">
            <v>7001-A-7001</v>
          </cell>
          <cell r="C592" t="str">
            <v>DE-E06-B15-068</v>
          </cell>
          <cell r="D592" t="str">
            <v>E.40.AR.070.020</v>
          </cell>
          <cell r="E592" t="str">
            <v>Cobertura</v>
          </cell>
          <cell r="F592">
            <v>0</v>
          </cell>
          <cell r="H592" t="str">
            <v>A1</v>
          </cell>
          <cell r="I592">
            <v>1</v>
          </cell>
          <cell r="J592">
            <v>39358</v>
          </cell>
          <cell r="K592">
            <v>39367</v>
          </cell>
          <cell r="P592" t="str">
            <v/>
          </cell>
          <cell r="S592" t="str">
            <v/>
          </cell>
        </row>
        <row r="593">
          <cell r="A593">
            <v>438</v>
          </cell>
          <cell r="B593" t="str">
            <v>7001-A-7002</v>
          </cell>
          <cell r="C593" t="str">
            <v>DE-E06-B15-069</v>
          </cell>
          <cell r="D593" t="str">
            <v>E.40.AR.070.020</v>
          </cell>
          <cell r="E593" t="str">
            <v xml:space="preserve">Cortes </v>
          </cell>
          <cell r="F593">
            <v>0</v>
          </cell>
          <cell r="H593" t="str">
            <v>A1</v>
          </cell>
          <cell r="I593">
            <v>1</v>
          </cell>
          <cell r="J593">
            <v>39358</v>
          </cell>
          <cell r="K593">
            <v>39367</v>
          </cell>
          <cell r="P593" t="str">
            <v/>
          </cell>
          <cell r="S593" t="str">
            <v/>
          </cell>
        </row>
        <row r="594">
          <cell r="A594">
            <v>439</v>
          </cell>
          <cell r="B594" t="str">
            <v>7001-A-7003</v>
          </cell>
          <cell r="C594" t="str">
            <v>DE-E06-B15-070</v>
          </cell>
          <cell r="D594" t="str">
            <v>E.40.AR.070.020</v>
          </cell>
          <cell r="E594" t="str">
            <v>Fachadas</v>
          </cell>
          <cell r="F594">
            <v>0</v>
          </cell>
          <cell r="H594" t="str">
            <v>A1</v>
          </cell>
          <cell r="I594">
            <v>1</v>
          </cell>
          <cell r="J594">
            <v>39358</v>
          </cell>
          <cell r="K594">
            <v>39367</v>
          </cell>
          <cell r="P594" t="str">
            <v/>
          </cell>
          <cell r="S594" t="str">
            <v/>
          </cell>
        </row>
        <row r="595">
          <cell r="A595">
            <v>440</v>
          </cell>
          <cell r="B595" t="str">
            <v>7001-A-7004</v>
          </cell>
          <cell r="C595" t="str">
            <v>DE-E06-B15-071</v>
          </cell>
          <cell r="D595" t="str">
            <v>E.40.AR.070.030</v>
          </cell>
          <cell r="E595" t="str">
            <v>Det. Sanit./Copa</v>
          </cell>
          <cell r="F595">
            <v>0</v>
          </cell>
          <cell r="H595" t="str">
            <v>A1</v>
          </cell>
          <cell r="I595">
            <v>1</v>
          </cell>
          <cell r="J595">
            <v>39375</v>
          </cell>
          <cell r="K595">
            <v>39384</v>
          </cell>
          <cell r="P595" t="str">
            <v/>
          </cell>
          <cell r="S595" t="str">
            <v/>
          </cell>
        </row>
        <row r="596">
          <cell r="A596">
            <v>441</v>
          </cell>
          <cell r="B596" t="str">
            <v>7001-A-7005</v>
          </cell>
          <cell r="C596" t="str">
            <v>DE-E06-B15-072</v>
          </cell>
          <cell r="D596" t="str">
            <v>E.40.AR.070.030</v>
          </cell>
          <cell r="E596" t="str">
            <v>Paginação de Forro</v>
          </cell>
          <cell r="F596">
            <v>0</v>
          </cell>
          <cell r="H596" t="str">
            <v>A1</v>
          </cell>
          <cell r="I596">
            <v>1</v>
          </cell>
          <cell r="J596">
            <v>39375</v>
          </cell>
          <cell r="K596">
            <v>39384</v>
          </cell>
          <cell r="P596" t="str">
            <v/>
          </cell>
          <cell r="S596" t="str">
            <v/>
          </cell>
        </row>
        <row r="597">
          <cell r="A597">
            <v>442</v>
          </cell>
          <cell r="B597" t="str">
            <v>7001-A-7006</v>
          </cell>
          <cell r="C597" t="str">
            <v>DE-E06-B15-073</v>
          </cell>
          <cell r="D597" t="str">
            <v>E.40.AR.070.030</v>
          </cell>
          <cell r="E597" t="str">
            <v>Lay out de Mobiliário</v>
          </cell>
          <cell r="F597">
            <v>0</v>
          </cell>
          <cell r="H597" t="str">
            <v>A1</v>
          </cell>
          <cell r="I597">
            <v>1</v>
          </cell>
          <cell r="J597">
            <v>39375</v>
          </cell>
          <cell r="K597">
            <v>39384</v>
          </cell>
          <cell r="P597" t="str">
            <v/>
          </cell>
          <cell r="S597" t="str">
            <v/>
          </cell>
        </row>
        <row r="598">
          <cell r="E598" t="str">
            <v>CONCRETO</v>
          </cell>
          <cell r="F598">
            <v>0</v>
          </cell>
          <cell r="P598" t="str">
            <v/>
          </cell>
          <cell r="S598" t="str">
            <v/>
          </cell>
        </row>
        <row r="599">
          <cell r="A599">
            <v>443</v>
          </cell>
          <cell r="B599" t="str">
            <v>LV-7001-C-7000</v>
          </cell>
          <cell r="C599" t="str">
            <v>LV-E06-B03-017</v>
          </cell>
          <cell r="D599" t="str">
            <v>E.40.CN.070.095</v>
          </cell>
          <cell r="E599" t="str">
            <v>Lista de Verificação de Desenhos de Fornecedores - Passarelas - ESCRITÓRIO DE ADMINISTRATIVO</v>
          </cell>
          <cell r="F599">
            <v>0</v>
          </cell>
          <cell r="H599" t="str">
            <v>A4</v>
          </cell>
          <cell r="I599">
            <v>10</v>
          </cell>
          <cell r="J599">
            <v>39390</v>
          </cell>
          <cell r="K599">
            <v>39396</v>
          </cell>
          <cell r="P599" t="str">
            <v/>
          </cell>
          <cell r="S599" t="str">
            <v/>
          </cell>
        </row>
        <row r="600">
          <cell r="E600" t="str">
            <v>METÁLICA</v>
          </cell>
          <cell r="F600">
            <v>0</v>
          </cell>
          <cell r="P600" t="str">
            <v/>
          </cell>
          <cell r="S600" t="str">
            <v/>
          </cell>
        </row>
        <row r="601">
          <cell r="A601">
            <v>444</v>
          </cell>
          <cell r="B601" t="str">
            <v>LV-7001-S-7000</v>
          </cell>
          <cell r="C601" t="str">
            <v>LV-E06-B04-017</v>
          </cell>
          <cell r="D601" t="str">
            <v>E.40.EM.070.015</v>
          </cell>
          <cell r="E601" t="str">
            <v>Lista de Verificação de Desenhos de Fornecedores</v>
          </cell>
          <cell r="F601">
            <v>0</v>
          </cell>
          <cell r="H601" t="str">
            <v>A4</v>
          </cell>
          <cell r="I601">
            <v>6</v>
          </cell>
          <cell r="J601">
            <v>39395</v>
          </cell>
          <cell r="K601">
            <v>39401</v>
          </cell>
          <cell r="P601" t="str">
            <v/>
          </cell>
          <cell r="S601" t="str">
            <v/>
          </cell>
        </row>
        <row r="602">
          <cell r="E602" t="str">
            <v>ELÉTRICA</v>
          </cell>
          <cell r="F602">
            <v>0</v>
          </cell>
          <cell r="P602" t="str">
            <v/>
          </cell>
          <cell r="S602" t="str">
            <v/>
          </cell>
        </row>
        <row r="603">
          <cell r="A603">
            <v>445</v>
          </cell>
          <cell r="B603" t="str">
            <v>7001-E-7000</v>
          </cell>
          <cell r="C603" t="str">
            <v>DE-E06-E06-066</v>
          </cell>
          <cell r="D603" t="str">
            <v>E.40.EL.070.010</v>
          </cell>
          <cell r="E603" t="str">
            <v>Planta de Distribuição de Força e Aterramento</v>
          </cell>
          <cell r="F603">
            <v>0</v>
          </cell>
          <cell r="H603" t="str">
            <v>A1</v>
          </cell>
          <cell r="I603">
            <v>1</v>
          </cell>
          <cell r="J603">
            <v>39375</v>
          </cell>
          <cell r="K603">
            <v>39381</v>
          </cell>
          <cell r="P603" t="str">
            <v/>
          </cell>
          <cell r="S603" t="str">
            <v/>
          </cell>
        </row>
        <row r="604">
          <cell r="A604">
            <v>446</v>
          </cell>
          <cell r="B604" t="str">
            <v>7001-E-7001</v>
          </cell>
          <cell r="C604" t="str">
            <v>DE-E06-E06-067</v>
          </cell>
          <cell r="D604" t="str">
            <v>E.40.EL.070.010</v>
          </cell>
          <cell r="E604" t="str">
            <v>Planta de Iluminação e Tomadas de Corrente</v>
          </cell>
          <cell r="F604">
            <v>0</v>
          </cell>
          <cell r="H604" t="str">
            <v>A1</v>
          </cell>
          <cell r="I604">
            <v>1</v>
          </cell>
          <cell r="J604">
            <v>39375</v>
          </cell>
          <cell r="K604">
            <v>39381</v>
          </cell>
          <cell r="P604" t="str">
            <v/>
          </cell>
          <cell r="S604" t="str">
            <v/>
          </cell>
        </row>
        <row r="605">
          <cell r="A605">
            <v>447</v>
          </cell>
          <cell r="B605" t="str">
            <v>7001-E-7002</v>
          </cell>
          <cell r="C605" t="str">
            <v>DE-E06-E06-068</v>
          </cell>
          <cell r="D605" t="str">
            <v>E.40.EL.070.010</v>
          </cell>
          <cell r="E605" t="str">
            <v>Planta de SPDA</v>
          </cell>
          <cell r="F605">
            <v>0</v>
          </cell>
          <cell r="H605" t="str">
            <v>A1</v>
          </cell>
          <cell r="I605">
            <v>1</v>
          </cell>
          <cell r="J605">
            <v>39375</v>
          </cell>
          <cell r="K605">
            <v>39381</v>
          </cell>
          <cell r="P605" t="str">
            <v/>
          </cell>
          <cell r="S605" t="str">
            <v/>
          </cell>
        </row>
        <row r="606">
          <cell r="A606">
            <v>448</v>
          </cell>
          <cell r="B606" t="str">
            <v>7001-E-7003</v>
          </cell>
          <cell r="C606" t="str">
            <v>DE-E06-E06-069</v>
          </cell>
          <cell r="D606" t="str">
            <v>E.40.EL.070.010</v>
          </cell>
          <cell r="E606" t="str">
            <v>Diagrama Unifilar e Quadro de Cargas Elétricas</v>
          </cell>
          <cell r="F606">
            <v>0</v>
          </cell>
          <cell r="H606" t="str">
            <v>A1</v>
          </cell>
          <cell r="I606">
            <v>1.25</v>
          </cell>
          <cell r="J606">
            <v>39375</v>
          </cell>
          <cell r="K606">
            <v>39381</v>
          </cell>
          <cell r="P606" t="str">
            <v/>
          </cell>
          <cell r="S606" t="str">
            <v/>
          </cell>
        </row>
        <row r="607">
          <cell r="A607">
            <v>449</v>
          </cell>
          <cell r="B607" t="str">
            <v>MC-7001-E-7000</v>
          </cell>
          <cell r="C607" t="str">
            <v>MC-E06-E06-035</v>
          </cell>
          <cell r="D607" t="str">
            <v>E.40.EL.070.010</v>
          </cell>
          <cell r="E607" t="str">
            <v>Memória de Cálculo de Iluminação</v>
          </cell>
          <cell r="F607">
            <v>0</v>
          </cell>
          <cell r="H607" t="str">
            <v>A4</v>
          </cell>
          <cell r="I607">
            <v>3</v>
          </cell>
          <cell r="J607">
            <v>39375</v>
          </cell>
          <cell r="K607">
            <v>39381</v>
          </cell>
          <cell r="P607" t="str">
            <v/>
          </cell>
          <cell r="S607" t="str">
            <v/>
          </cell>
        </row>
        <row r="608">
          <cell r="A608">
            <v>450</v>
          </cell>
          <cell r="B608" t="str">
            <v>MC-7001-E-7001</v>
          </cell>
          <cell r="C608" t="str">
            <v>MC-E06-E06-036</v>
          </cell>
          <cell r="D608" t="str">
            <v>E.40.EL.070.010</v>
          </cell>
          <cell r="E608" t="str">
            <v>Memória de Cálculo de SPDA</v>
          </cell>
          <cell r="F608">
            <v>0</v>
          </cell>
          <cell r="H608" t="str">
            <v>A4</v>
          </cell>
          <cell r="I608">
            <v>3</v>
          </cell>
          <cell r="J608">
            <v>39375</v>
          </cell>
          <cell r="K608">
            <v>39381</v>
          </cell>
          <cell r="P608" t="str">
            <v/>
          </cell>
          <cell r="S608" t="str">
            <v/>
          </cell>
        </row>
        <row r="609">
          <cell r="A609">
            <v>451</v>
          </cell>
          <cell r="B609" t="str">
            <v>LM-7001-E-7000</v>
          </cell>
          <cell r="C609" t="str">
            <v>LM-E06-E06-018</v>
          </cell>
          <cell r="D609" t="str">
            <v>E.40.EL.070.010</v>
          </cell>
          <cell r="E609" t="str">
            <v>Lista de Materiais</v>
          </cell>
          <cell r="F609">
            <v>0</v>
          </cell>
          <cell r="H609" t="str">
            <v>A4</v>
          </cell>
          <cell r="I609">
            <v>0.875</v>
          </cell>
          <cell r="J609">
            <v>39375</v>
          </cell>
          <cell r="K609">
            <v>39381</v>
          </cell>
          <cell r="P609" t="str">
            <v/>
          </cell>
          <cell r="S609" t="str">
            <v/>
          </cell>
        </row>
        <row r="610">
          <cell r="A610">
            <v>452</v>
          </cell>
          <cell r="B610" t="str">
            <v>FD-7001-E-7000</v>
          </cell>
          <cell r="C610" t="str">
            <v>FD-E06-E06-018</v>
          </cell>
          <cell r="D610" t="str">
            <v>E.40.EL.070.010</v>
          </cell>
          <cell r="E610" t="str">
            <v>Folha de Dados (Quadro de Distribuição)</v>
          </cell>
          <cell r="F610">
            <v>0</v>
          </cell>
          <cell r="H610" t="str">
            <v>A4</v>
          </cell>
          <cell r="I610">
            <v>0.125</v>
          </cell>
          <cell r="J610">
            <v>39375</v>
          </cell>
          <cell r="K610">
            <v>39381</v>
          </cell>
          <cell r="P610" t="str">
            <v/>
          </cell>
          <cell r="S610" t="str">
            <v/>
          </cell>
        </row>
        <row r="611">
          <cell r="A611">
            <v>453</v>
          </cell>
          <cell r="B611" t="str">
            <v>MD-7001-E-7000</v>
          </cell>
          <cell r="C611" t="str">
            <v>MD-E06-E06-018</v>
          </cell>
          <cell r="D611" t="str">
            <v>E.40.EL.070.010</v>
          </cell>
          <cell r="E611" t="str">
            <v>Memorial Descritivo</v>
          </cell>
          <cell r="F611">
            <v>0</v>
          </cell>
          <cell r="H611" t="str">
            <v>A4</v>
          </cell>
          <cell r="I611">
            <v>1</v>
          </cell>
          <cell r="J611">
            <v>39375</v>
          </cell>
          <cell r="K611">
            <v>39381</v>
          </cell>
          <cell r="P611" t="str">
            <v/>
          </cell>
          <cell r="S611" t="str">
            <v/>
          </cell>
        </row>
        <row r="612">
          <cell r="E612" t="str">
            <v>TELEFONIA E DADOS</v>
          </cell>
          <cell r="F612">
            <v>0</v>
          </cell>
          <cell r="P612" t="str">
            <v/>
          </cell>
          <cell r="S612" t="str">
            <v/>
          </cell>
        </row>
        <row r="613">
          <cell r="A613">
            <v>454</v>
          </cell>
          <cell r="B613" t="str">
            <v>7001-K-7000</v>
          </cell>
          <cell r="C613" t="str">
            <v>DE-E06-E47-006</v>
          </cell>
          <cell r="D613" t="str">
            <v>E.40.CM.070.005</v>
          </cell>
          <cell r="E613" t="str">
            <v>Planta Baixa</v>
          </cell>
          <cell r="F613">
            <v>0</v>
          </cell>
          <cell r="H613" t="str">
            <v>A1</v>
          </cell>
          <cell r="I613">
            <v>1</v>
          </cell>
          <cell r="J613">
            <v>39387</v>
          </cell>
          <cell r="K613">
            <v>39393</v>
          </cell>
          <cell r="P613" t="str">
            <v/>
          </cell>
          <cell r="S613" t="str">
            <v/>
          </cell>
        </row>
        <row r="614">
          <cell r="A614">
            <v>455</v>
          </cell>
          <cell r="B614" t="str">
            <v>LM-7001-K-7000</v>
          </cell>
          <cell r="C614" t="str">
            <v>LM-E06-E47-006</v>
          </cell>
          <cell r="D614" t="str">
            <v>E.40.CM.070.005</v>
          </cell>
          <cell r="E614" t="str">
            <v>Lista de Materiais</v>
          </cell>
          <cell r="F614">
            <v>0</v>
          </cell>
          <cell r="H614" t="str">
            <v>A4</v>
          </cell>
          <cell r="I614">
            <v>0.125</v>
          </cell>
          <cell r="J614">
            <v>39387</v>
          </cell>
          <cell r="K614">
            <v>39393</v>
          </cell>
          <cell r="P614" t="str">
            <v/>
          </cell>
          <cell r="S614" t="str">
            <v/>
          </cell>
        </row>
        <row r="615">
          <cell r="E615" t="str">
            <v>HIDROSSANITÁRIAS</v>
          </cell>
          <cell r="F615">
            <v>0</v>
          </cell>
          <cell r="P615" t="str">
            <v/>
          </cell>
          <cell r="S615" t="str">
            <v/>
          </cell>
        </row>
        <row r="616">
          <cell r="A616">
            <v>456</v>
          </cell>
          <cell r="B616" t="str">
            <v>7001-B-7000</v>
          </cell>
          <cell r="C616" t="str">
            <v>DE-E06-B49-049</v>
          </cell>
          <cell r="D616" t="str">
            <v>E.40.IE.070.010</v>
          </cell>
          <cell r="E616" t="str">
            <v xml:space="preserve">Água Fria - Planta </v>
          </cell>
          <cell r="F616">
            <v>0</v>
          </cell>
          <cell r="H616" t="str">
            <v>A1</v>
          </cell>
          <cell r="I616">
            <v>1</v>
          </cell>
          <cell r="J616">
            <v>39375</v>
          </cell>
          <cell r="K616">
            <v>39381</v>
          </cell>
          <cell r="P616" t="str">
            <v/>
          </cell>
          <cell r="S616" t="str">
            <v/>
          </cell>
        </row>
        <row r="617">
          <cell r="A617">
            <v>457</v>
          </cell>
          <cell r="B617" t="str">
            <v>7001-B-7001</v>
          </cell>
          <cell r="C617" t="str">
            <v>DE-E06-B49-050</v>
          </cell>
          <cell r="D617" t="str">
            <v>E.40.IE.070.010</v>
          </cell>
          <cell r="E617" t="str">
            <v>Água Fria - Isométrico</v>
          </cell>
          <cell r="F617">
            <v>0</v>
          </cell>
          <cell r="H617" t="str">
            <v>A1</v>
          </cell>
          <cell r="I617">
            <v>1</v>
          </cell>
          <cell r="J617">
            <v>39375</v>
          </cell>
          <cell r="K617">
            <v>39381</v>
          </cell>
          <cell r="P617" t="str">
            <v/>
          </cell>
          <cell r="S617" t="str">
            <v/>
          </cell>
        </row>
        <row r="618">
          <cell r="A618">
            <v>458</v>
          </cell>
          <cell r="B618" t="str">
            <v>7001-B-7002</v>
          </cell>
          <cell r="C618" t="str">
            <v>DE-E06-B49-051</v>
          </cell>
          <cell r="D618" t="str">
            <v>E.40.IE.070.010</v>
          </cell>
          <cell r="E618" t="str">
            <v>Planta Baixa - Esgoto Sanitário</v>
          </cell>
          <cell r="F618">
            <v>0</v>
          </cell>
          <cell r="H618" t="str">
            <v>A1</v>
          </cell>
          <cell r="I618">
            <v>1</v>
          </cell>
          <cell r="J618">
            <v>39375</v>
          </cell>
          <cell r="K618">
            <v>39381</v>
          </cell>
          <cell r="P618" t="str">
            <v/>
          </cell>
          <cell r="S618" t="str">
            <v/>
          </cell>
        </row>
        <row r="619">
          <cell r="A619">
            <v>459</v>
          </cell>
          <cell r="B619" t="str">
            <v>7001-B-7003</v>
          </cell>
          <cell r="C619" t="str">
            <v>DE-E06-B49-052</v>
          </cell>
          <cell r="D619" t="str">
            <v>E.40.IE.070.010</v>
          </cell>
          <cell r="E619" t="str">
            <v>Planta - Esquema Vertical e Detalhes - Esgoto Sanitário</v>
          </cell>
          <cell r="F619">
            <v>0</v>
          </cell>
          <cell r="H619" t="str">
            <v>A1</v>
          </cell>
          <cell r="I619">
            <v>1</v>
          </cell>
          <cell r="J619">
            <v>39375</v>
          </cell>
          <cell r="K619">
            <v>39381</v>
          </cell>
          <cell r="P619" t="str">
            <v/>
          </cell>
          <cell r="S619" t="str">
            <v/>
          </cell>
        </row>
        <row r="620">
          <cell r="A620">
            <v>460</v>
          </cell>
          <cell r="B620" t="str">
            <v>7001-B-7004</v>
          </cell>
          <cell r="C620" t="str">
            <v>DE-E06-B49-053</v>
          </cell>
          <cell r="D620" t="str">
            <v>E.40.IE.070.010</v>
          </cell>
          <cell r="E620" t="str">
            <v>Planta e Detalhes - Águas Pluviais</v>
          </cell>
          <cell r="F620">
            <v>0</v>
          </cell>
          <cell r="H620" t="str">
            <v>A1</v>
          </cell>
          <cell r="I620">
            <v>1</v>
          </cell>
          <cell r="J620">
            <v>39375</v>
          </cell>
          <cell r="K620">
            <v>39381</v>
          </cell>
          <cell r="P620" t="str">
            <v/>
          </cell>
          <cell r="S620" t="str">
            <v/>
          </cell>
        </row>
        <row r="621">
          <cell r="A621">
            <v>461</v>
          </cell>
          <cell r="B621" t="str">
            <v>7001-B-7005</v>
          </cell>
          <cell r="C621" t="str">
            <v>DE-E06-B49-054</v>
          </cell>
          <cell r="D621" t="str">
            <v>E.40.IE.070.010</v>
          </cell>
          <cell r="E621" t="str">
            <v>Água Fria  - Planta da Cobertura</v>
          </cell>
          <cell r="F621">
            <v>0</v>
          </cell>
          <cell r="H621" t="str">
            <v>A1</v>
          </cell>
          <cell r="I621">
            <v>1</v>
          </cell>
          <cell r="J621">
            <v>39375</v>
          </cell>
          <cell r="K621">
            <v>39381</v>
          </cell>
          <cell r="P621" t="str">
            <v/>
          </cell>
          <cell r="S621" t="str">
            <v/>
          </cell>
        </row>
        <row r="622">
          <cell r="A622">
            <v>462</v>
          </cell>
          <cell r="B622" t="str">
            <v>LM-7001-K-7000</v>
          </cell>
          <cell r="C622" t="str">
            <v>LM-E06-B49-017</v>
          </cell>
          <cell r="D622" t="str">
            <v>E.40.IE.070.010</v>
          </cell>
          <cell r="E622" t="str">
            <v>Lista de Material</v>
          </cell>
          <cell r="F622">
            <v>0</v>
          </cell>
          <cell r="H622" t="str">
            <v>A4</v>
          </cell>
          <cell r="I622">
            <v>0.375</v>
          </cell>
          <cell r="J622">
            <v>39375</v>
          </cell>
          <cell r="K622">
            <v>39381</v>
          </cell>
          <cell r="P622" t="str">
            <v/>
          </cell>
          <cell r="S622" t="str">
            <v/>
          </cell>
        </row>
        <row r="623">
          <cell r="E623" t="str">
            <v>ORÇAMENTAÇÃO</v>
          </cell>
          <cell r="F623">
            <v>0</v>
          </cell>
          <cell r="P623" t="str">
            <v/>
          </cell>
          <cell r="S623" t="str">
            <v/>
          </cell>
        </row>
        <row r="624">
          <cell r="A624">
            <v>463</v>
          </cell>
          <cell r="B624" t="str">
            <v>RT-7001-H-7000</v>
          </cell>
          <cell r="C624" t="str">
            <v>RT-E06-B00-016</v>
          </cell>
          <cell r="D624" t="str">
            <v>E.40.00.000.006</v>
          </cell>
          <cell r="E624" t="str">
            <v>Pacote para Orçamentação</v>
          </cell>
          <cell r="F624">
            <v>0</v>
          </cell>
          <cell r="H624" t="str">
            <v>A4</v>
          </cell>
          <cell r="I624">
            <v>2.25</v>
          </cell>
          <cell r="J624">
            <v>39473</v>
          </cell>
          <cell r="K624">
            <v>39532</v>
          </cell>
          <cell r="P624" t="str">
            <v/>
          </cell>
          <cell r="S624" t="str">
            <v/>
          </cell>
        </row>
        <row r="625">
          <cell r="A625">
            <v>-1000</v>
          </cell>
          <cell r="E625" t="str">
            <v>ANÁLISE DE PROPOSTA</v>
          </cell>
          <cell r="F625">
            <v>0</v>
          </cell>
          <cell r="P625" t="str">
            <v/>
          </cell>
          <cell r="S625" t="str">
            <v/>
          </cell>
        </row>
        <row r="626">
          <cell r="A626">
            <v>464</v>
          </cell>
          <cell r="B626" t="str">
            <v>PT-7001-H-7000</v>
          </cell>
          <cell r="C626" t="str">
            <v>PT-E06-B00-016</v>
          </cell>
          <cell r="D626" t="str">
            <v>E.40.00.000.006</v>
          </cell>
          <cell r="E626" t="str">
            <v>Análise de Proposta</v>
          </cell>
          <cell r="F626">
            <v>0</v>
          </cell>
          <cell r="H626" t="str">
            <v>A4</v>
          </cell>
          <cell r="I626">
            <v>1.5</v>
          </cell>
          <cell r="J626">
            <v>39473</v>
          </cell>
          <cell r="K626">
            <v>39532</v>
          </cell>
          <cell r="P626" t="str">
            <v/>
          </cell>
          <cell r="S626" t="str">
            <v/>
          </cell>
        </row>
        <row r="627">
          <cell r="B627">
            <v>7003</v>
          </cell>
          <cell r="E627" t="str">
            <v>PORTARIA PRINCIPAL E ESTACIONAMENTO PARA VISITANTES/ CENTRAL DE SEGURANÇA PATRIMONIAL - CELULA ADMINISTRATIVA</v>
          </cell>
          <cell r="F627">
            <v>0</v>
          </cell>
          <cell r="P627" t="str">
            <v/>
          </cell>
          <cell r="S627" t="str">
            <v/>
          </cell>
        </row>
        <row r="628">
          <cell r="E628" t="str">
            <v>ARQUITETURA</v>
          </cell>
          <cell r="F628">
            <v>0</v>
          </cell>
          <cell r="P628" t="str">
            <v/>
          </cell>
          <cell r="S628" t="str">
            <v/>
          </cell>
        </row>
        <row r="629">
          <cell r="A629">
            <v>465</v>
          </cell>
          <cell r="B629" t="str">
            <v>7003-A-7000</v>
          </cell>
          <cell r="C629" t="str">
            <v>DE-E06-B15-074</v>
          </cell>
          <cell r="D629" t="str">
            <v>E.40.AR.070.035</v>
          </cell>
          <cell r="E629" t="str">
            <v>Planta Baixa e Cobertura</v>
          </cell>
          <cell r="F629">
            <v>0</v>
          </cell>
          <cell r="H629" t="str">
            <v>A1</v>
          </cell>
          <cell r="I629">
            <v>1</v>
          </cell>
          <cell r="J629">
            <v>39377</v>
          </cell>
          <cell r="K629">
            <v>39386</v>
          </cell>
          <cell r="P629" t="str">
            <v/>
          </cell>
          <cell r="S629" t="str">
            <v/>
          </cell>
        </row>
        <row r="630">
          <cell r="A630">
            <v>466</v>
          </cell>
          <cell r="B630" t="str">
            <v>7003-A-7001</v>
          </cell>
          <cell r="C630" t="str">
            <v>DE-E06-B15-075</v>
          </cell>
          <cell r="D630" t="str">
            <v>E.40.AR.070.035</v>
          </cell>
          <cell r="E630" t="str">
            <v>Cortes e Fachadas</v>
          </cell>
          <cell r="F630">
            <v>0</v>
          </cell>
          <cell r="H630" t="str">
            <v>A1</v>
          </cell>
          <cell r="I630">
            <v>1</v>
          </cell>
          <cell r="J630">
            <v>39377</v>
          </cell>
          <cell r="K630">
            <v>39386</v>
          </cell>
          <cell r="P630" t="str">
            <v/>
          </cell>
          <cell r="S630" t="str">
            <v/>
          </cell>
        </row>
        <row r="631">
          <cell r="A631">
            <v>467</v>
          </cell>
          <cell r="B631" t="str">
            <v>7003-A-7002</v>
          </cell>
          <cell r="C631" t="str">
            <v>DE-E06-B15-076</v>
          </cell>
          <cell r="D631" t="str">
            <v>E.40.AR.070.045</v>
          </cell>
          <cell r="E631" t="str">
            <v>Det. Sanitários/Copa</v>
          </cell>
          <cell r="F631">
            <v>0</v>
          </cell>
          <cell r="H631" t="str">
            <v>A1</v>
          </cell>
          <cell r="I631">
            <v>1</v>
          </cell>
          <cell r="J631">
            <v>39397</v>
          </cell>
          <cell r="K631">
            <v>39401</v>
          </cell>
          <cell r="P631" t="str">
            <v/>
          </cell>
          <cell r="S631" t="str">
            <v/>
          </cell>
        </row>
        <row r="632">
          <cell r="A632">
            <v>468</v>
          </cell>
          <cell r="B632" t="str">
            <v>7003-A-7003</v>
          </cell>
          <cell r="C632" t="str">
            <v>DE-E06-B15-077</v>
          </cell>
          <cell r="D632" t="str">
            <v>E.40.AR.070.045</v>
          </cell>
          <cell r="E632" t="str">
            <v>Paginação de Forro e Lay out de Mobiliário</v>
          </cell>
          <cell r="F632">
            <v>0</v>
          </cell>
          <cell r="H632" t="str">
            <v>A1</v>
          </cell>
          <cell r="I632">
            <v>1</v>
          </cell>
          <cell r="J632">
            <v>39397</v>
          </cell>
          <cell r="K632">
            <v>39401</v>
          </cell>
          <cell r="P632" t="str">
            <v/>
          </cell>
          <cell r="S632" t="str">
            <v/>
          </cell>
        </row>
        <row r="633">
          <cell r="E633" t="str">
            <v>CONCRETO</v>
          </cell>
          <cell r="F633">
            <v>0</v>
          </cell>
          <cell r="P633" t="str">
            <v/>
          </cell>
          <cell r="S633" t="str">
            <v/>
          </cell>
        </row>
        <row r="634">
          <cell r="A634">
            <v>469</v>
          </cell>
          <cell r="B634" t="str">
            <v>LV-7003-C-7000</v>
          </cell>
          <cell r="C634" t="str">
            <v>LV-E06-B03-018</v>
          </cell>
          <cell r="D634" t="str">
            <v>E.40.CN.070.025</v>
          </cell>
          <cell r="E634" t="str">
            <v>Lista de Verificação de Desenhos de Fornecedores</v>
          </cell>
          <cell r="F634">
            <v>0</v>
          </cell>
          <cell r="H634" t="str">
            <v>A4</v>
          </cell>
          <cell r="I634">
            <v>8</v>
          </cell>
          <cell r="J634">
            <v>39417</v>
          </cell>
          <cell r="K634">
            <v>39423</v>
          </cell>
          <cell r="P634" t="str">
            <v/>
          </cell>
          <cell r="S634" t="str">
            <v/>
          </cell>
        </row>
        <row r="635">
          <cell r="E635" t="str">
            <v>METÁLICA</v>
          </cell>
          <cell r="F635">
            <v>0</v>
          </cell>
          <cell r="P635" t="str">
            <v/>
          </cell>
          <cell r="S635" t="str">
            <v/>
          </cell>
        </row>
        <row r="636">
          <cell r="A636">
            <v>470</v>
          </cell>
          <cell r="B636" t="str">
            <v>LV-7003-S-7000</v>
          </cell>
          <cell r="C636" t="str">
            <v>LV-E06-B04-018</v>
          </cell>
          <cell r="D636" t="str">
            <v>E.40.EM.070.025</v>
          </cell>
          <cell r="E636" t="str">
            <v>Lista de Verificação de Desenhos de Fornecedores</v>
          </cell>
          <cell r="F636">
            <v>0</v>
          </cell>
          <cell r="H636" t="str">
            <v>A4</v>
          </cell>
          <cell r="I636">
            <v>5</v>
          </cell>
          <cell r="J636">
            <v>39417</v>
          </cell>
          <cell r="K636">
            <v>39423</v>
          </cell>
          <cell r="P636" t="str">
            <v/>
          </cell>
          <cell r="S636" t="str">
            <v/>
          </cell>
        </row>
        <row r="637">
          <cell r="E637" t="str">
            <v>ELÉTRICA</v>
          </cell>
          <cell r="F637">
            <v>0</v>
          </cell>
          <cell r="P637" t="str">
            <v/>
          </cell>
          <cell r="S637" t="str">
            <v/>
          </cell>
        </row>
        <row r="638">
          <cell r="A638">
            <v>471</v>
          </cell>
          <cell r="B638" t="str">
            <v>7003-E-7000</v>
          </cell>
          <cell r="C638" t="str">
            <v>DE-E06-E06-070</v>
          </cell>
          <cell r="D638" t="str">
            <v>E.40.EL.070.025</v>
          </cell>
          <cell r="E638" t="str">
            <v>Planta de Distribuição de Força e Aterramento</v>
          </cell>
          <cell r="F638">
            <v>0</v>
          </cell>
          <cell r="H638" t="str">
            <v>A1</v>
          </cell>
          <cell r="I638">
            <v>1</v>
          </cell>
          <cell r="J638">
            <v>39397</v>
          </cell>
          <cell r="K638">
            <v>39403</v>
          </cell>
          <cell r="P638" t="str">
            <v/>
          </cell>
          <cell r="S638" t="str">
            <v/>
          </cell>
        </row>
        <row r="639">
          <cell r="A639">
            <v>472</v>
          </cell>
          <cell r="B639" t="str">
            <v>7003-E-7001</v>
          </cell>
          <cell r="C639" t="str">
            <v>DE-E06-E06-071</v>
          </cell>
          <cell r="D639" t="str">
            <v>E.40.EL.070.025</v>
          </cell>
          <cell r="E639" t="str">
            <v>Planta de Iluminação e Tomadas de Corrente</v>
          </cell>
          <cell r="F639">
            <v>0</v>
          </cell>
          <cell r="H639" t="str">
            <v>A1</v>
          </cell>
          <cell r="I639">
            <v>1</v>
          </cell>
          <cell r="J639">
            <v>39397</v>
          </cell>
          <cell r="K639">
            <v>39403</v>
          </cell>
          <cell r="P639" t="str">
            <v/>
          </cell>
          <cell r="S639" t="str">
            <v/>
          </cell>
        </row>
        <row r="640">
          <cell r="A640">
            <v>473</v>
          </cell>
          <cell r="B640" t="str">
            <v>7003-E-7002</v>
          </cell>
          <cell r="C640" t="str">
            <v>DE-E06-E06-072</v>
          </cell>
          <cell r="D640" t="str">
            <v>E.40.EL.070.025</v>
          </cell>
          <cell r="E640" t="str">
            <v>Planta de SPDA</v>
          </cell>
          <cell r="F640">
            <v>0</v>
          </cell>
          <cell r="H640" t="str">
            <v>A1</v>
          </cell>
          <cell r="I640">
            <v>1</v>
          </cell>
          <cell r="J640">
            <v>39397</v>
          </cell>
          <cell r="K640">
            <v>39403</v>
          </cell>
          <cell r="P640" t="str">
            <v/>
          </cell>
          <cell r="S640" t="str">
            <v/>
          </cell>
        </row>
        <row r="641">
          <cell r="A641">
            <v>474</v>
          </cell>
          <cell r="B641" t="str">
            <v>7003-E-7003</v>
          </cell>
          <cell r="C641" t="str">
            <v>DE-E06-E06-073</v>
          </cell>
          <cell r="D641" t="str">
            <v>E.40.EL.070.025</v>
          </cell>
          <cell r="E641" t="str">
            <v>Diagrama Unifilar e Quadro de Cargas Elétricas</v>
          </cell>
          <cell r="F641">
            <v>0</v>
          </cell>
          <cell r="H641" t="str">
            <v>A1</v>
          </cell>
          <cell r="I641">
            <v>1.25</v>
          </cell>
          <cell r="J641">
            <v>39397</v>
          </cell>
          <cell r="K641">
            <v>39403</v>
          </cell>
          <cell r="P641" t="str">
            <v/>
          </cell>
          <cell r="S641" t="str">
            <v/>
          </cell>
        </row>
        <row r="642">
          <cell r="A642">
            <v>475</v>
          </cell>
          <cell r="B642" t="str">
            <v>MC-7003-E-7000</v>
          </cell>
          <cell r="C642" t="str">
            <v>MC-E06-E06-037</v>
          </cell>
          <cell r="D642" t="str">
            <v>E.40.EL.070.025</v>
          </cell>
          <cell r="E642" t="str">
            <v>Memória de Cálculo de Iluminação</v>
          </cell>
          <cell r="F642">
            <v>0</v>
          </cell>
          <cell r="H642" t="str">
            <v>A4</v>
          </cell>
          <cell r="I642">
            <v>3</v>
          </cell>
          <cell r="J642">
            <v>39397</v>
          </cell>
          <cell r="K642">
            <v>39403</v>
          </cell>
          <cell r="P642" t="str">
            <v/>
          </cell>
          <cell r="S642" t="str">
            <v/>
          </cell>
        </row>
        <row r="643">
          <cell r="A643">
            <v>476</v>
          </cell>
          <cell r="B643" t="str">
            <v>MC-7003-E-7001</v>
          </cell>
          <cell r="C643" t="str">
            <v>MC-E06-E06-038</v>
          </cell>
          <cell r="D643" t="str">
            <v>E.40.EL.070.025</v>
          </cell>
          <cell r="E643" t="str">
            <v>Memória de Cálculo de SPDA</v>
          </cell>
          <cell r="F643">
            <v>0</v>
          </cell>
          <cell r="H643" t="str">
            <v>A4</v>
          </cell>
          <cell r="I643">
            <v>3</v>
          </cell>
          <cell r="J643">
            <v>39397</v>
          </cell>
          <cell r="K643">
            <v>39403</v>
          </cell>
          <cell r="P643" t="str">
            <v/>
          </cell>
          <cell r="S643" t="str">
            <v/>
          </cell>
        </row>
        <row r="644">
          <cell r="A644">
            <v>477</v>
          </cell>
          <cell r="B644" t="str">
            <v>LM-7003-E-7000</v>
          </cell>
          <cell r="C644" t="str">
            <v>LM-E06-E06-019</v>
          </cell>
          <cell r="D644" t="str">
            <v>E.40.EL.070.025</v>
          </cell>
          <cell r="E644" t="str">
            <v>Lista de Materiais</v>
          </cell>
          <cell r="F644">
            <v>0</v>
          </cell>
          <cell r="H644" t="str">
            <v>A4</v>
          </cell>
          <cell r="I644">
            <v>1</v>
          </cell>
          <cell r="J644">
            <v>39397</v>
          </cell>
          <cell r="K644">
            <v>39403</v>
          </cell>
          <cell r="P644" t="str">
            <v/>
          </cell>
          <cell r="S644" t="str">
            <v/>
          </cell>
        </row>
        <row r="645">
          <cell r="A645">
            <v>478</v>
          </cell>
          <cell r="B645" t="str">
            <v>FD-7003-E-7000</v>
          </cell>
          <cell r="C645" t="str">
            <v>FD-E06-E06-019</v>
          </cell>
          <cell r="D645" t="str">
            <v>E.40.EL.070.025</v>
          </cell>
          <cell r="E645" t="str">
            <v>Folha de Dados (Quadro de Distribuição)</v>
          </cell>
          <cell r="F645">
            <v>0</v>
          </cell>
          <cell r="H645" t="str">
            <v>A4</v>
          </cell>
          <cell r="I645">
            <v>0.125</v>
          </cell>
          <cell r="J645">
            <v>39397</v>
          </cell>
          <cell r="K645">
            <v>39403</v>
          </cell>
          <cell r="P645" t="str">
            <v/>
          </cell>
          <cell r="S645" t="str">
            <v/>
          </cell>
        </row>
        <row r="646">
          <cell r="A646">
            <v>479</v>
          </cell>
          <cell r="B646" t="str">
            <v>MD-7003-E-7000</v>
          </cell>
          <cell r="C646" t="str">
            <v>MD-E06-E06-019</v>
          </cell>
          <cell r="D646" t="str">
            <v>E.40.EL.070.025</v>
          </cell>
          <cell r="E646" t="str">
            <v>Memorial Descritivo</v>
          </cell>
          <cell r="F646">
            <v>0</v>
          </cell>
          <cell r="H646" t="str">
            <v>A4</v>
          </cell>
          <cell r="I646">
            <v>1</v>
          </cell>
          <cell r="J646">
            <v>39397</v>
          </cell>
          <cell r="K646">
            <v>39403</v>
          </cell>
          <cell r="P646" t="str">
            <v/>
          </cell>
          <cell r="S646" t="str">
            <v/>
          </cell>
        </row>
        <row r="647">
          <cell r="E647" t="str">
            <v>TELEFONIA E DADOS</v>
          </cell>
          <cell r="F647">
            <v>0</v>
          </cell>
          <cell r="P647" t="str">
            <v/>
          </cell>
          <cell r="S647" t="str">
            <v/>
          </cell>
        </row>
        <row r="648">
          <cell r="A648">
            <v>480</v>
          </cell>
          <cell r="B648" t="str">
            <v>7003-K-7001</v>
          </cell>
          <cell r="C648" t="str">
            <v>DE-E06-E47-008</v>
          </cell>
          <cell r="D648" t="str">
            <v>E.40.CM.070.020</v>
          </cell>
          <cell r="E648" t="str">
            <v>Planta Baixa</v>
          </cell>
          <cell r="F648">
            <v>0</v>
          </cell>
          <cell r="H648" t="str">
            <v>A1</v>
          </cell>
          <cell r="I648">
            <v>1</v>
          </cell>
          <cell r="J648">
            <v>39397</v>
          </cell>
          <cell r="K648">
            <v>39403</v>
          </cell>
          <cell r="P648" t="str">
            <v/>
          </cell>
          <cell r="S648" t="str">
            <v/>
          </cell>
        </row>
        <row r="649">
          <cell r="A649">
            <v>481</v>
          </cell>
          <cell r="B649" t="str">
            <v>LM-7003-K-7001</v>
          </cell>
          <cell r="C649" t="str">
            <v>LM-E06-E47-008</v>
          </cell>
          <cell r="D649" t="str">
            <v>E.40.CM.070.020</v>
          </cell>
          <cell r="E649" t="str">
            <v>Lista de Materiais</v>
          </cell>
          <cell r="F649">
            <v>0</v>
          </cell>
          <cell r="H649" t="str">
            <v>A4</v>
          </cell>
          <cell r="I649">
            <v>0.125</v>
          </cell>
          <cell r="J649">
            <v>39397</v>
          </cell>
          <cell r="K649">
            <v>39403</v>
          </cell>
          <cell r="P649" t="str">
            <v/>
          </cell>
          <cell r="S649" t="str">
            <v/>
          </cell>
        </row>
        <row r="650">
          <cell r="E650" t="str">
            <v>HIDROSSANITÁRIA</v>
          </cell>
          <cell r="F650">
            <v>0</v>
          </cell>
          <cell r="P650" t="str">
            <v/>
          </cell>
          <cell r="S650" t="str">
            <v/>
          </cell>
        </row>
        <row r="651">
          <cell r="A651">
            <v>482</v>
          </cell>
          <cell r="B651" t="str">
            <v>7003-B-7005</v>
          </cell>
          <cell r="C651" t="str">
            <v>DE-E06-B49-059</v>
          </cell>
          <cell r="D651" t="str">
            <v>E.40.IE.070.025</v>
          </cell>
          <cell r="E651" t="str">
            <v>Planta e Isométrico - Água Fria</v>
          </cell>
          <cell r="F651">
            <v>0</v>
          </cell>
          <cell r="H651" t="str">
            <v>A1</v>
          </cell>
          <cell r="I651">
            <v>1</v>
          </cell>
          <cell r="J651">
            <v>39397</v>
          </cell>
          <cell r="K651">
            <v>39403</v>
          </cell>
          <cell r="P651" t="str">
            <v/>
          </cell>
          <cell r="S651" t="str">
            <v/>
          </cell>
        </row>
        <row r="652">
          <cell r="A652">
            <v>483</v>
          </cell>
          <cell r="B652" t="str">
            <v>7003-B-7006</v>
          </cell>
          <cell r="C652" t="str">
            <v>DE-E06-B49-060</v>
          </cell>
          <cell r="D652" t="str">
            <v>E.40.IE.070.025</v>
          </cell>
          <cell r="E652" t="str">
            <v>Planta e Esquema Vertical - Esgoto Sanitário</v>
          </cell>
          <cell r="F652">
            <v>0</v>
          </cell>
          <cell r="H652" t="str">
            <v>A1</v>
          </cell>
          <cell r="I652">
            <v>1</v>
          </cell>
          <cell r="J652">
            <v>39397</v>
          </cell>
          <cell r="K652">
            <v>39403</v>
          </cell>
          <cell r="P652" t="str">
            <v/>
          </cell>
          <cell r="S652" t="str">
            <v/>
          </cell>
        </row>
        <row r="653">
          <cell r="A653">
            <v>484</v>
          </cell>
          <cell r="B653" t="str">
            <v>7003-B-7007</v>
          </cell>
          <cell r="C653" t="str">
            <v>DE-E06-B49-061</v>
          </cell>
          <cell r="D653" t="str">
            <v>E.40.IE.070.025</v>
          </cell>
          <cell r="E653" t="str">
            <v>Planta e Detalhes - Águas Pluviais</v>
          </cell>
          <cell r="F653">
            <v>0</v>
          </cell>
          <cell r="H653" t="str">
            <v>A1</v>
          </cell>
          <cell r="I653">
            <v>1</v>
          </cell>
          <cell r="J653">
            <v>39397</v>
          </cell>
          <cell r="K653">
            <v>39403</v>
          </cell>
          <cell r="P653" t="str">
            <v/>
          </cell>
          <cell r="S653" t="str">
            <v/>
          </cell>
        </row>
        <row r="654">
          <cell r="A654">
            <v>485</v>
          </cell>
          <cell r="B654" t="str">
            <v>7003-B-7008</v>
          </cell>
          <cell r="C654" t="str">
            <v>DE-E06-B49-062</v>
          </cell>
          <cell r="D654" t="str">
            <v>E.40.IE.070.025</v>
          </cell>
          <cell r="E654" t="str">
            <v>Água Fria  - Planta da Cobertura</v>
          </cell>
          <cell r="F654">
            <v>0</v>
          </cell>
          <cell r="H654" t="str">
            <v>A1</v>
          </cell>
          <cell r="I654">
            <v>1</v>
          </cell>
          <cell r="J654">
            <v>39397</v>
          </cell>
          <cell r="K654">
            <v>39403</v>
          </cell>
          <cell r="P654" t="str">
            <v/>
          </cell>
          <cell r="S654" t="str">
            <v/>
          </cell>
        </row>
        <row r="655">
          <cell r="A655">
            <v>486</v>
          </cell>
          <cell r="B655" t="str">
            <v>LM-7003-B-7000</v>
          </cell>
          <cell r="C655" t="str">
            <v>LM-E06-B49-019</v>
          </cell>
          <cell r="D655" t="str">
            <v>E.40.IE.070.025</v>
          </cell>
          <cell r="E655" t="str">
            <v>Lista de Material</v>
          </cell>
          <cell r="F655">
            <v>0</v>
          </cell>
          <cell r="H655" t="str">
            <v>A4</v>
          </cell>
          <cell r="I655">
            <v>0.375</v>
          </cell>
          <cell r="J655">
            <v>39397</v>
          </cell>
          <cell r="K655">
            <v>39403</v>
          </cell>
          <cell r="P655" t="str">
            <v/>
          </cell>
          <cell r="S655" t="str">
            <v/>
          </cell>
        </row>
        <row r="656">
          <cell r="E656" t="str">
            <v>ORÇAMENTAÇÃO</v>
          </cell>
          <cell r="F656">
            <v>0</v>
          </cell>
          <cell r="P656" t="str">
            <v/>
          </cell>
          <cell r="S656" t="str">
            <v/>
          </cell>
        </row>
        <row r="657">
          <cell r="A657">
            <v>487</v>
          </cell>
          <cell r="B657" t="str">
            <v>RT-7003-H-7000</v>
          </cell>
          <cell r="C657" t="str">
            <v>RT-E06-B00-017</v>
          </cell>
          <cell r="D657" t="str">
            <v>E.40.00.000.006</v>
          </cell>
          <cell r="E657" t="str">
            <v>Pacote para Orçamentação</v>
          </cell>
          <cell r="F657">
            <v>0</v>
          </cell>
          <cell r="H657" t="str">
            <v>A4</v>
          </cell>
          <cell r="I657">
            <v>2.75</v>
          </cell>
          <cell r="J657">
            <v>39473</v>
          </cell>
          <cell r="K657">
            <v>39532</v>
          </cell>
          <cell r="P657" t="str">
            <v/>
          </cell>
          <cell r="S657" t="str">
            <v/>
          </cell>
        </row>
        <row r="658">
          <cell r="E658" t="str">
            <v>ANÁLISE DE PROPOSTA</v>
          </cell>
          <cell r="F658">
            <v>0</v>
          </cell>
          <cell r="P658" t="str">
            <v/>
          </cell>
          <cell r="S658" t="str">
            <v/>
          </cell>
        </row>
        <row r="659">
          <cell r="A659">
            <v>488</v>
          </cell>
          <cell r="B659" t="str">
            <v>PT-7003-H-7000</v>
          </cell>
          <cell r="C659" t="str">
            <v>PT-E06-B00-017</v>
          </cell>
          <cell r="D659" t="str">
            <v>E.40.00.000.006</v>
          </cell>
          <cell r="E659" t="str">
            <v>Análise de Proposta</v>
          </cell>
          <cell r="F659">
            <v>0</v>
          </cell>
          <cell r="H659" t="str">
            <v>A4</v>
          </cell>
          <cell r="I659">
            <v>1.75</v>
          </cell>
          <cell r="J659">
            <v>39473</v>
          </cell>
          <cell r="K659">
            <v>39532</v>
          </cell>
          <cell r="P659" t="str">
            <v/>
          </cell>
          <cell r="S659" t="str">
            <v/>
          </cell>
        </row>
        <row r="660">
          <cell r="B660">
            <v>7003</v>
          </cell>
          <cell r="E660" t="str">
            <v>PORTARIA PRINCIPAL E ESTACIONAMENTO PARA VISITANTES/ CENTRAL DE SEGURANÇA PATRIMONIAL - CELULA CENTRAL</v>
          </cell>
          <cell r="F660">
            <v>0</v>
          </cell>
          <cell r="P660" t="str">
            <v/>
          </cell>
          <cell r="S660" t="str">
            <v/>
          </cell>
        </row>
        <row r="661">
          <cell r="E661" t="str">
            <v>ARQUITETURA</v>
          </cell>
          <cell r="F661">
            <v>0</v>
          </cell>
          <cell r="P661" t="str">
            <v/>
          </cell>
          <cell r="S661" t="str">
            <v/>
          </cell>
        </row>
        <row r="662">
          <cell r="A662">
            <v>489</v>
          </cell>
          <cell r="B662" t="str">
            <v>7003-A-7004</v>
          </cell>
          <cell r="C662" t="str">
            <v>DE-E06-B15-078</v>
          </cell>
          <cell r="D662" t="str">
            <v>E.40.AR.070.050</v>
          </cell>
          <cell r="E662" t="str">
            <v>Planta Baixa e Cobertura</v>
          </cell>
          <cell r="F662">
            <v>0</v>
          </cell>
          <cell r="H662" t="str">
            <v>A1</v>
          </cell>
          <cell r="I662">
            <v>1</v>
          </cell>
          <cell r="J662">
            <v>39377</v>
          </cell>
          <cell r="K662">
            <v>39386</v>
          </cell>
          <cell r="P662" t="str">
            <v/>
          </cell>
          <cell r="S662" t="str">
            <v/>
          </cell>
        </row>
        <row r="663">
          <cell r="A663">
            <v>490</v>
          </cell>
          <cell r="B663" t="str">
            <v>7003-A-7005</v>
          </cell>
          <cell r="C663" t="str">
            <v>DE-E06-B15-079</v>
          </cell>
          <cell r="D663" t="str">
            <v>E.40.AR.070.050</v>
          </cell>
          <cell r="E663" t="str">
            <v>Cortes e Fachadas</v>
          </cell>
          <cell r="F663">
            <v>0</v>
          </cell>
          <cell r="H663" t="str">
            <v>A1</v>
          </cell>
          <cell r="I663">
            <v>1</v>
          </cell>
          <cell r="J663">
            <v>39377</v>
          </cell>
          <cell r="K663">
            <v>39386</v>
          </cell>
          <cell r="P663" t="str">
            <v/>
          </cell>
          <cell r="S663" t="str">
            <v/>
          </cell>
        </row>
        <row r="664">
          <cell r="A664">
            <v>491</v>
          </cell>
          <cell r="B664" t="str">
            <v>7003-A-7006</v>
          </cell>
          <cell r="C664" t="str">
            <v>DE-E06-B15-080</v>
          </cell>
          <cell r="D664" t="str">
            <v>E.40.AR.070.060</v>
          </cell>
          <cell r="E664" t="str">
            <v>Det. Sanitários/Copa</v>
          </cell>
          <cell r="F664">
            <v>0</v>
          </cell>
          <cell r="H664" t="str">
            <v>A1</v>
          </cell>
          <cell r="I664">
            <v>1</v>
          </cell>
          <cell r="J664">
            <v>39397</v>
          </cell>
          <cell r="K664">
            <v>39401</v>
          </cell>
          <cell r="P664" t="str">
            <v/>
          </cell>
          <cell r="S664" t="str">
            <v/>
          </cell>
        </row>
        <row r="665">
          <cell r="A665">
            <v>492</v>
          </cell>
          <cell r="B665" t="str">
            <v>7003-A-7007</v>
          </cell>
          <cell r="C665" t="str">
            <v>DE-E06-B15-081</v>
          </cell>
          <cell r="D665" t="str">
            <v>E.40.AR.070.060</v>
          </cell>
          <cell r="E665" t="str">
            <v>Paginação de Forro e Lay out de Mobiliário</v>
          </cell>
          <cell r="F665">
            <v>0</v>
          </cell>
          <cell r="H665" t="str">
            <v>A1</v>
          </cell>
          <cell r="I665">
            <v>1</v>
          </cell>
          <cell r="J665">
            <v>39397</v>
          </cell>
          <cell r="K665">
            <v>39401</v>
          </cell>
          <cell r="P665" t="str">
            <v/>
          </cell>
          <cell r="S665" t="str">
            <v/>
          </cell>
        </row>
        <row r="666">
          <cell r="E666" t="str">
            <v>CONCRETO</v>
          </cell>
          <cell r="F666">
            <v>0</v>
          </cell>
          <cell r="P666" t="str">
            <v/>
          </cell>
          <cell r="S666" t="str">
            <v/>
          </cell>
        </row>
        <row r="667">
          <cell r="A667">
            <v>489</v>
          </cell>
          <cell r="B667" t="str">
            <v>LV-7003-C-7001</v>
          </cell>
          <cell r="C667" t="str">
            <v>LV-E06-B03-019</v>
          </cell>
          <cell r="D667" t="str">
            <v>E.40.CN.070.035</v>
          </cell>
          <cell r="E667" t="str">
            <v>Lista de Verificação de Desenhos de Fornecedores</v>
          </cell>
          <cell r="F667">
            <v>0</v>
          </cell>
          <cell r="H667" t="str">
            <v>A4</v>
          </cell>
          <cell r="I667">
            <v>8</v>
          </cell>
          <cell r="J667">
            <v>39417</v>
          </cell>
          <cell r="K667">
            <v>39423</v>
          </cell>
          <cell r="P667" t="str">
            <v/>
          </cell>
          <cell r="S667" t="str">
            <v/>
          </cell>
        </row>
        <row r="668">
          <cell r="E668" t="str">
            <v>ELÉTRICA</v>
          </cell>
          <cell r="F668">
            <v>0</v>
          </cell>
          <cell r="P668" t="str">
            <v/>
          </cell>
          <cell r="S668" t="str">
            <v/>
          </cell>
        </row>
        <row r="669">
          <cell r="A669">
            <v>490</v>
          </cell>
          <cell r="B669" t="str">
            <v>7003-E-7004</v>
          </cell>
          <cell r="C669" t="str">
            <v>DE-E06-E06-074</v>
          </cell>
          <cell r="D669" t="str">
            <v>E.40.EL.070.040</v>
          </cell>
          <cell r="E669" t="str">
            <v>Planta de Distribuição de Força e Aterramento</v>
          </cell>
          <cell r="F669">
            <v>0</v>
          </cell>
          <cell r="H669" t="str">
            <v>A1</v>
          </cell>
          <cell r="I669">
            <v>1</v>
          </cell>
          <cell r="J669">
            <v>39414</v>
          </cell>
          <cell r="K669">
            <v>39418</v>
          </cell>
          <cell r="P669" t="str">
            <v/>
          </cell>
          <cell r="S669" t="str">
            <v/>
          </cell>
        </row>
        <row r="670">
          <cell r="A670">
            <v>491</v>
          </cell>
          <cell r="B670" t="str">
            <v>7003-E-7005</v>
          </cell>
          <cell r="C670" t="str">
            <v>DE-E06-E06-075</v>
          </cell>
          <cell r="D670" t="str">
            <v>E.40.EL.070.040</v>
          </cell>
          <cell r="E670" t="str">
            <v>Planta de Iluminação e Tomadas de Corrente</v>
          </cell>
          <cell r="F670">
            <v>0</v>
          </cell>
          <cell r="H670" t="str">
            <v>A1</v>
          </cell>
          <cell r="I670">
            <v>1</v>
          </cell>
          <cell r="J670">
            <v>39414</v>
          </cell>
          <cell r="K670">
            <v>39418</v>
          </cell>
          <cell r="P670" t="str">
            <v/>
          </cell>
          <cell r="S670" t="str">
            <v/>
          </cell>
        </row>
        <row r="671">
          <cell r="A671">
            <v>492</v>
          </cell>
          <cell r="B671" t="str">
            <v>7003-E-7006</v>
          </cell>
          <cell r="C671" t="str">
            <v>DE-E06-E06-076</v>
          </cell>
          <cell r="D671" t="str">
            <v>E.40.EL.070.040</v>
          </cell>
          <cell r="E671" t="str">
            <v>Planta de SPDA</v>
          </cell>
          <cell r="F671">
            <v>0</v>
          </cell>
          <cell r="H671" t="str">
            <v>A1</v>
          </cell>
          <cell r="I671">
            <v>1</v>
          </cell>
          <cell r="J671">
            <v>39414</v>
          </cell>
          <cell r="K671">
            <v>39418</v>
          </cell>
          <cell r="P671" t="str">
            <v/>
          </cell>
          <cell r="S671" t="str">
            <v/>
          </cell>
        </row>
        <row r="672">
          <cell r="A672">
            <v>493</v>
          </cell>
          <cell r="B672" t="str">
            <v>7003-E-7007</v>
          </cell>
          <cell r="C672" t="str">
            <v>DE-E06-E06-077</v>
          </cell>
          <cell r="D672" t="str">
            <v>E.40.EL.070.040</v>
          </cell>
          <cell r="E672" t="str">
            <v>Diagrama Unifilar e Quadro de Cargas Elétricas</v>
          </cell>
          <cell r="F672">
            <v>0</v>
          </cell>
          <cell r="H672" t="str">
            <v>A1</v>
          </cell>
          <cell r="I672">
            <v>1.25</v>
          </cell>
          <cell r="J672">
            <v>39414</v>
          </cell>
          <cell r="K672">
            <v>39418</v>
          </cell>
          <cell r="P672" t="str">
            <v/>
          </cell>
          <cell r="S672" t="str">
            <v/>
          </cell>
        </row>
        <row r="673">
          <cell r="A673">
            <v>494</v>
          </cell>
          <cell r="B673" t="str">
            <v>MC-7003-E-7002</v>
          </cell>
          <cell r="C673" t="str">
            <v>MC-E06-E06-039</v>
          </cell>
          <cell r="D673" t="str">
            <v>E.40.EL.070.040</v>
          </cell>
          <cell r="E673" t="str">
            <v>Memória de Cálculo de Iluminação</v>
          </cell>
          <cell r="F673">
            <v>0</v>
          </cell>
          <cell r="H673" t="str">
            <v>A4</v>
          </cell>
          <cell r="I673">
            <v>3</v>
          </cell>
          <cell r="J673">
            <v>39414</v>
          </cell>
          <cell r="K673">
            <v>39418</v>
          </cell>
          <cell r="P673" t="str">
            <v/>
          </cell>
          <cell r="S673" t="str">
            <v/>
          </cell>
        </row>
        <row r="674">
          <cell r="A674">
            <v>495</v>
          </cell>
          <cell r="B674" t="str">
            <v>MC-7003-E-7003</v>
          </cell>
          <cell r="C674" t="str">
            <v>MC-E06-E06-040</v>
          </cell>
          <cell r="D674" t="str">
            <v>E.40.EL.070.040</v>
          </cell>
          <cell r="E674" t="str">
            <v>Memória de Cálculo de SPDA</v>
          </cell>
          <cell r="F674">
            <v>0</v>
          </cell>
          <cell r="H674" t="str">
            <v>A4</v>
          </cell>
          <cell r="I674">
            <v>3</v>
          </cell>
          <cell r="J674">
            <v>39414</v>
          </cell>
          <cell r="K674">
            <v>39418</v>
          </cell>
          <cell r="P674" t="str">
            <v/>
          </cell>
          <cell r="S674" t="str">
            <v/>
          </cell>
        </row>
        <row r="675">
          <cell r="A675">
            <v>496</v>
          </cell>
          <cell r="B675" t="str">
            <v>LM-7003-E-7001</v>
          </cell>
          <cell r="C675" t="str">
            <v>LM-E06-E06-020</v>
          </cell>
          <cell r="D675" t="str">
            <v>E.40.EL.070.040</v>
          </cell>
          <cell r="E675" t="str">
            <v>Lista de Materiais</v>
          </cell>
          <cell r="F675">
            <v>0</v>
          </cell>
          <cell r="H675" t="str">
            <v>A4</v>
          </cell>
          <cell r="I675">
            <v>1</v>
          </cell>
          <cell r="J675">
            <v>39414</v>
          </cell>
          <cell r="K675">
            <v>39418</v>
          </cell>
          <cell r="P675" t="str">
            <v/>
          </cell>
          <cell r="S675" t="str">
            <v/>
          </cell>
        </row>
        <row r="676">
          <cell r="A676">
            <v>497</v>
          </cell>
          <cell r="B676" t="str">
            <v>FD-7003-E-7001</v>
          </cell>
          <cell r="C676" t="str">
            <v>FD-E06-E06-020</v>
          </cell>
          <cell r="D676" t="str">
            <v>E.40.EL.070.040</v>
          </cell>
          <cell r="E676" t="str">
            <v>Folha de Dados (Quadro de Distribuição)</v>
          </cell>
          <cell r="F676">
            <v>0</v>
          </cell>
          <cell r="H676" t="str">
            <v>A4</v>
          </cell>
          <cell r="I676">
            <v>0.125</v>
          </cell>
          <cell r="J676">
            <v>39414</v>
          </cell>
          <cell r="K676">
            <v>39418</v>
          </cell>
          <cell r="P676" t="str">
            <v/>
          </cell>
          <cell r="S676" t="str">
            <v/>
          </cell>
        </row>
        <row r="677">
          <cell r="A677">
            <v>498</v>
          </cell>
          <cell r="B677" t="str">
            <v>MD-7003-E-7001</v>
          </cell>
          <cell r="C677" t="str">
            <v>MD-E06-E06-020</v>
          </cell>
          <cell r="D677" t="str">
            <v>E.40.EL.070.040</v>
          </cell>
          <cell r="E677" t="str">
            <v>Memorial Descritivo</v>
          </cell>
          <cell r="F677">
            <v>0</v>
          </cell>
          <cell r="H677" t="str">
            <v>A4</v>
          </cell>
          <cell r="I677">
            <v>1</v>
          </cell>
          <cell r="J677">
            <v>39414</v>
          </cell>
          <cell r="K677">
            <v>39418</v>
          </cell>
          <cell r="P677" t="str">
            <v/>
          </cell>
          <cell r="S677" t="str">
            <v/>
          </cell>
        </row>
        <row r="678">
          <cell r="E678" t="str">
            <v>TELEFONIA E DADOS</v>
          </cell>
          <cell r="F678">
            <v>0</v>
          </cell>
          <cell r="P678" t="str">
            <v/>
          </cell>
          <cell r="S678" t="str">
            <v/>
          </cell>
        </row>
        <row r="679">
          <cell r="A679">
            <v>499</v>
          </cell>
          <cell r="B679" t="str">
            <v>7003-K-7000</v>
          </cell>
          <cell r="C679" t="str">
            <v>DE-E06-E47-007</v>
          </cell>
          <cell r="D679" t="str">
            <v>E.40.CM.070.035</v>
          </cell>
          <cell r="E679" t="str">
            <v>Planta Baixa</v>
          </cell>
          <cell r="F679">
            <v>0</v>
          </cell>
          <cell r="H679" t="str">
            <v>A1</v>
          </cell>
          <cell r="I679">
            <v>1</v>
          </cell>
          <cell r="J679">
            <v>39397</v>
          </cell>
          <cell r="K679">
            <v>39403</v>
          </cell>
          <cell r="P679" t="str">
            <v/>
          </cell>
          <cell r="S679" t="str">
            <v/>
          </cell>
        </row>
        <row r="680">
          <cell r="A680">
            <v>500</v>
          </cell>
          <cell r="B680" t="str">
            <v>LM-7003-K-7000</v>
          </cell>
          <cell r="C680" t="str">
            <v>LM-E06-E47-007</v>
          </cell>
          <cell r="D680" t="str">
            <v>E.40.CM.070.035</v>
          </cell>
          <cell r="E680" t="str">
            <v>Lista de Materiais</v>
          </cell>
          <cell r="F680">
            <v>0</v>
          </cell>
          <cell r="H680" t="str">
            <v>A4</v>
          </cell>
          <cell r="I680">
            <v>0.125</v>
          </cell>
          <cell r="J680">
            <v>39397</v>
          </cell>
          <cell r="K680">
            <v>39403</v>
          </cell>
          <cell r="P680" t="str">
            <v/>
          </cell>
          <cell r="S680" t="str">
            <v/>
          </cell>
        </row>
        <row r="681">
          <cell r="E681" t="str">
            <v>HIDROSSANITÁRIA</v>
          </cell>
          <cell r="F681">
            <v>0</v>
          </cell>
          <cell r="P681" t="str">
            <v/>
          </cell>
          <cell r="S681" t="str">
            <v/>
          </cell>
        </row>
        <row r="682">
          <cell r="A682">
            <v>501</v>
          </cell>
          <cell r="B682" t="str">
            <v>7003-B-7000</v>
          </cell>
          <cell r="C682" t="str">
            <v>DE-E06-B49-055</v>
          </cell>
          <cell r="D682" t="str">
            <v>E.40.IE.070.040</v>
          </cell>
          <cell r="E682" t="str">
            <v>Planta e Isométrico - Água Fria</v>
          </cell>
          <cell r="F682">
            <v>0</v>
          </cell>
          <cell r="H682" t="str">
            <v>A1</v>
          </cell>
          <cell r="I682">
            <v>1</v>
          </cell>
          <cell r="J682">
            <v>39414</v>
          </cell>
          <cell r="K682">
            <v>39418</v>
          </cell>
          <cell r="P682" t="str">
            <v/>
          </cell>
          <cell r="S682" t="str">
            <v/>
          </cell>
        </row>
        <row r="683">
          <cell r="A683">
            <v>502</v>
          </cell>
          <cell r="B683" t="str">
            <v>7003-B-7001</v>
          </cell>
          <cell r="C683" t="str">
            <v>DE-E06-B49-056</v>
          </cell>
          <cell r="D683" t="str">
            <v>E.40.IE.070.040</v>
          </cell>
          <cell r="E683" t="str">
            <v>Planta e Esquema Vertical - Esgoto Sanitário</v>
          </cell>
          <cell r="F683">
            <v>0</v>
          </cell>
          <cell r="H683" t="str">
            <v>A1</v>
          </cell>
          <cell r="I683">
            <v>1</v>
          </cell>
          <cell r="J683">
            <v>39414</v>
          </cell>
          <cell r="K683">
            <v>39418</v>
          </cell>
          <cell r="P683" t="str">
            <v/>
          </cell>
          <cell r="S683" t="str">
            <v/>
          </cell>
        </row>
        <row r="684">
          <cell r="A684">
            <v>503</v>
          </cell>
          <cell r="B684" t="str">
            <v>7003-B-7002</v>
          </cell>
          <cell r="C684" t="str">
            <v>DE-E06-B49-057</v>
          </cell>
          <cell r="D684" t="str">
            <v>E.40.IE.070.040</v>
          </cell>
          <cell r="E684" t="str">
            <v>Planta e Detalhes - Águas Pluviais</v>
          </cell>
          <cell r="F684">
            <v>0</v>
          </cell>
          <cell r="H684" t="str">
            <v>A1</v>
          </cell>
          <cell r="I684">
            <v>1</v>
          </cell>
          <cell r="J684">
            <v>39414</v>
          </cell>
          <cell r="K684">
            <v>39418</v>
          </cell>
          <cell r="P684" t="str">
            <v/>
          </cell>
          <cell r="S684" t="str">
            <v/>
          </cell>
        </row>
        <row r="685">
          <cell r="A685">
            <v>504</v>
          </cell>
          <cell r="B685" t="str">
            <v>7003-B-7003</v>
          </cell>
          <cell r="C685" t="str">
            <v>DE-E06-B49-058</v>
          </cell>
          <cell r="D685" t="str">
            <v>E.40.IE.070.040</v>
          </cell>
          <cell r="E685" t="str">
            <v>Água Fria  - Planta da Cobertura</v>
          </cell>
          <cell r="F685">
            <v>0</v>
          </cell>
          <cell r="H685" t="str">
            <v>A1</v>
          </cell>
          <cell r="I685">
            <v>1</v>
          </cell>
          <cell r="J685">
            <v>39414</v>
          </cell>
          <cell r="K685">
            <v>39418</v>
          </cell>
          <cell r="P685" t="str">
            <v/>
          </cell>
          <cell r="S685" t="str">
            <v/>
          </cell>
        </row>
        <row r="686">
          <cell r="A686">
            <v>505</v>
          </cell>
          <cell r="B686" t="str">
            <v>LM-7003-B-7000</v>
          </cell>
          <cell r="C686" t="str">
            <v>LM-E06-B49-018</v>
          </cell>
          <cell r="D686" t="str">
            <v>E.40.IE.070.040</v>
          </cell>
          <cell r="E686" t="str">
            <v>Lista de Material</v>
          </cell>
          <cell r="F686">
            <v>0</v>
          </cell>
          <cell r="H686" t="str">
            <v>A4</v>
          </cell>
          <cell r="I686">
            <v>0.375</v>
          </cell>
          <cell r="J686">
            <v>39414</v>
          </cell>
          <cell r="K686">
            <v>39418</v>
          </cell>
          <cell r="P686" t="str">
            <v/>
          </cell>
          <cell r="S686" t="str">
            <v/>
          </cell>
        </row>
        <row r="687">
          <cell r="E687" t="str">
            <v>DRENAGEM PORTARIA</v>
          </cell>
          <cell r="F687">
            <v>0</v>
          </cell>
          <cell r="P687" t="str">
            <v/>
          </cell>
          <cell r="S687" t="str">
            <v/>
          </cell>
        </row>
        <row r="688">
          <cell r="A688">
            <v>506</v>
          </cell>
          <cell r="B688" t="str">
            <v>7003-K-7009</v>
          </cell>
          <cell r="C688" t="str">
            <v>DE-E06-B49-063</v>
          </cell>
          <cell r="D688" t="str">
            <v>E.40.IE.070.137</v>
          </cell>
          <cell r="E688" t="str">
            <v>Drenagem - Planta Geral</v>
          </cell>
          <cell r="F688">
            <v>0</v>
          </cell>
          <cell r="H688" t="str">
            <v>A1</v>
          </cell>
          <cell r="I688">
            <v>1</v>
          </cell>
          <cell r="J688">
            <v>39397</v>
          </cell>
          <cell r="K688">
            <v>39403</v>
          </cell>
          <cell r="P688" t="str">
            <v/>
          </cell>
          <cell r="S688" t="str">
            <v/>
          </cell>
        </row>
        <row r="689">
          <cell r="A689">
            <v>507</v>
          </cell>
          <cell r="B689" t="str">
            <v>7003-K-7010</v>
          </cell>
          <cell r="C689" t="str">
            <v>DE-E06-B49-064</v>
          </cell>
          <cell r="D689" t="str">
            <v>E.40.IE.070.137</v>
          </cell>
          <cell r="E689" t="str">
            <v>Planta e Detalhes - Águas Pluviais</v>
          </cell>
          <cell r="F689">
            <v>0</v>
          </cell>
          <cell r="H689" t="str">
            <v>A1</v>
          </cell>
          <cell r="I689">
            <v>1</v>
          </cell>
          <cell r="J689">
            <v>39397</v>
          </cell>
          <cell r="K689">
            <v>39403</v>
          </cell>
          <cell r="P689" t="str">
            <v/>
          </cell>
          <cell r="S689" t="str">
            <v/>
          </cell>
        </row>
        <row r="690">
          <cell r="A690">
            <v>508</v>
          </cell>
          <cell r="B690" t="str">
            <v>LM-7003-K-7000</v>
          </cell>
          <cell r="C690" t="str">
            <v>LM-E06-B49-020</v>
          </cell>
          <cell r="D690" t="str">
            <v>E.40.IE.070.137</v>
          </cell>
          <cell r="E690" t="str">
            <v>Lista de Material</v>
          </cell>
          <cell r="F690">
            <v>0</v>
          </cell>
          <cell r="H690" t="str">
            <v>A4</v>
          </cell>
          <cell r="I690">
            <v>0.375</v>
          </cell>
          <cell r="J690">
            <v>39397</v>
          </cell>
          <cell r="K690">
            <v>39403</v>
          </cell>
          <cell r="P690" t="str">
            <v/>
          </cell>
          <cell r="S690" t="str">
            <v/>
          </cell>
        </row>
        <row r="691">
          <cell r="E691" t="str">
            <v>ORÇAMENTAÇÃO</v>
          </cell>
          <cell r="F691">
            <v>0</v>
          </cell>
          <cell r="P691" t="str">
            <v/>
          </cell>
          <cell r="S691" t="str">
            <v/>
          </cell>
        </row>
        <row r="692">
          <cell r="A692">
            <v>509</v>
          </cell>
          <cell r="B692" t="str">
            <v>RT-7003-H-7001</v>
          </cell>
          <cell r="C692" t="str">
            <v>RT-E06-B00-018</v>
          </cell>
          <cell r="D692" t="str">
            <v>E.40.00.000.006</v>
          </cell>
          <cell r="E692" t="str">
            <v>Pacote para Orçamentação</v>
          </cell>
          <cell r="F692">
            <v>0</v>
          </cell>
          <cell r="H692" t="str">
            <v>A4</v>
          </cell>
          <cell r="I692">
            <v>2.75</v>
          </cell>
          <cell r="J692">
            <v>39473</v>
          </cell>
          <cell r="K692">
            <v>39532</v>
          </cell>
          <cell r="P692" t="str">
            <v/>
          </cell>
          <cell r="S692" t="str">
            <v/>
          </cell>
        </row>
        <row r="693">
          <cell r="E693" t="str">
            <v>ANÁLISE DE PROPOSTA</v>
          </cell>
          <cell r="F693">
            <v>0</v>
          </cell>
          <cell r="P693" t="str">
            <v/>
          </cell>
          <cell r="S693" t="str">
            <v/>
          </cell>
        </row>
        <row r="694">
          <cell r="A694">
            <v>510</v>
          </cell>
          <cell r="B694" t="str">
            <v>PT-7003-H-7001</v>
          </cell>
          <cell r="C694" t="str">
            <v>PT-E06-B00-018</v>
          </cell>
          <cell r="D694" t="str">
            <v>E.40.00.000.006</v>
          </cell>
          <cell r="E694" t="str">
            <v>Análise de Proposta</v>
          </cell>
          <cell r="F694">
            <v>0</v>
          </cell>
          <cell r="H694" t="str">
            <v>A4</v>
          </cell>
          <cell r="I694">
            <v>1.5</v>
          </cell>
          <cell r="J694">
            <v>39473</v>
          </cell>
          <cell r="K694">
            <v>39532</v>
          </cell>
          <cell r="P694" t="str">
            <v/>
          </cell>
          <cell r="S694" t="str">
            <v/>
          </cell>
        </row>
        <row r="695">
          <cell r="B695">
            <v>7003</v>
          </cell>
          <cell r="E695" t="str">
            <v>PORTARIA PRINCIPAL - COBERTURA DO ACESSO</v>
          </cell>
          <cell r="F695">
            <v>0</v>
          </cell>
          <cell r="P695" t="str">
            <v/>
          </cell>
          <cell r="S695" t="str">
            <v/>
          </cell>
        </row>
        <row r="696">
          <cell r="A696">
            <v>511</v>
          </cell>
          <cell r="B696" t="str">
            <v>LV-7003-C-7002</v>
          </cell>
          <cell r="C696" t="str">
            <v>LV-E06-B03-020</v>
          </cell>
          <cell r="D696" t="str">
            <v>E.40.CN.070.012</v>
          </cell>
          <cell r="E696" t="str">
            <v>Lista de Verificação de Desenhos de Fornecedores</v>
          </cell>
          <cell r="F696">
            <v>0</v>
          </cell>
          <cell r="H696" t="str">
            <v>A4</v>
          </cell>
          <cell r="I696">
            <v>7</v>
          </cell>
          <cell r="J696">
            <v>39467</v>
          </cell>
          <cell r="K696">
            <v>39473</v>
          </cell>
          <cell r="P696" t="str">
            <v/>
          </cell>
          <cell r="S696" t="str">
            <v/>
          </cell>
        </row>
        <row r="697">
          <cell r="B697">
            <v>7003</v>
          </cell>
          <cell r="E697" t="str">
            <v>PORTARIA PRINCIPAL - ESTACIONAMENTO DE ÔNIBUS</v>
          </cell>
          <cell r="F697">
            <v>0</v>
          </cell>
          <cell r="P697" t="str">
            <v/>
          </cell>
          <cell r="S697" t="str">
            <v/>
          </cell>
        </row>
        <row r="698">
          <cell r="A698">
            <v>512</v>
          </cell>
          <cell r="B698" t="str">
            <v>LV-7003-C-7003</v>
          </cell>
          <cell r="C698" t="str">
            <v>LV-E06-B03-021</v>
          </cell>
          <cell r="D698" t="str">
            <v>E.40.CN.070.012</v>
          </cell>
          <cell r="E698" t="str">
            <v>Lista de Verificação de Desenhos de Fornecedores</v>
          </cell>
          <cell r="F698">
            <v>0</v>
          </cell>
          <cell r="H698" t="str">
            <v>A4</v>
          </cell>
          <cell r="I698">
            <v>7</v>
          </cell>
          <cell r="J698">
            <v>39467</v>
          </cell>
          <cell r="K698">
            <v>39473</v>
          </cell>
          <cell r="P698" t="str">
            <v/>
          </cell>
          <cell r="S698" t="str">
            <v/>
          </cell>
        </row>
        <row r="699">
          <cell r="B699">
            <v>7003</v>
          </cell>
          <cell r="E699" t="str">
            <v>PORTARIA PRINCIPAL - PARADA DE ÔNIBUS</v>
          </cell>
          <cell r="F699">
            <v>0</v>
          </cell>
          <cell r="P699" t="str">
            <v/>
          </cell>
          <cell r="S699" t="str">
            <v/>
          </cell>
        </row>
        <row r="700">
          <cell r="A700">
            <v>513</v>
          </cell>
          <cell r="B700" t="str">
            <v>LV-7003-C-7004</v>
          </cell>
          <cell r="C700" t="str">
            <v>LV-E06-B03-022</v>
          </cell>
          <cell r="D700" t="str">
            <v>E.40.CN.070.012</v>
          </cell>
          <cell r="E700" t="str">
            <v>Lista de Verificação de Desenhos de Fornecedores</v>
          </cell>
          <cell r="F700">
            <v>0</v>
          </cell>
          <cell r="H700" t="str">
            <v>A4</v>
          </cell>
          <cell r="I700">
            <v>6</v>
          </cell>
          <cell r="J700">
            <v>39467</v>
          </cell>
          <cell r="K700">
            <v>39473</v>
          </cell>
          <cell r="P700" t="str">
            <v/>
          </cell>
          <cell r="S700" t="str">
            <v/>
          </cell>
        </row>
        <row r="701">
          <cell r="B701">
            <v>7003</v>
          </cell>
          <cell r="E701" t="str">
            <v>PORTARIA PRINCIPAL - BALANÇA</v>
          </cell>
          <cell r="F701">
            <v>0</v>
          </cell>
          <cell r="P701" t="str">
            <v/>
          </cell>
          <cell r="S701" t="str">
            <v/>
          </cell>
        </row>
        <row r="702">
          <cell r="A702">
            <v>514</v>
          </cell>
          <cell r="B702" t="str">
            <v>LV-7003-C-7006</v>
          </cell>
          <cell r="C702" t="str">
            <v>LV-E06-B03-023</v>
          </cell>
          <cell r="D702" t="str">
            <v>E.40.CN.070.012</v>
          </cell>
          <cell r="E702" t="str">
            <v>Lista de Verificação de Desenhos de Fornecedores</v>
          </cell>
          <cell r="F702">
            <v>0</v>
          </cell>
          <cell r="H702" t="str">
            <v>A4</v>
          </cell>
          <cell r="I702">
            <v>4</v>
          </cell>
          <cell r="J702">
            <v>39467</v>
          </cell>
          <cell r="K702">
            <v>39473</v>
          </cell>
          <cell r="P702" t="str">
            <v/>
          </cell>
          <cell r="S702" t="str">
            <v/>
          </cell>
        </row>
        <row r="703">
          <cell r="E703" t="str">
            <v>METÁLICA</v>
          </cell>
          <cell r="F703">
            <v>0</v>
          </cell>
          <cell r="P703" t="str">
            <v/>
          </cell>
          <cell r="S703" t="str">
            <v/>
          </cell>
        </row>
        <row r="704">
          <cell r="A704">
            <v>515</v>
          </cell>
          <cell r="B704" t="str">
            <v>LV-7003-S-7001</v>
          </cell>
          <cell r="C704" t="str">
            <v>LV-E06-B04-019</v>
          </cell>
          <cell r="D704" t="str">
            <v>E.40.EM.070.012</v>
          </cell>
          <cell r="E704" t="str">
            <v>Lista de Verificação de Desenhos de Fornecedores</v>
          </cell>
          <cell r="F704">
            <v>0</v>
          </cell>
          <cell r="H704" t="str">
            <v>A4</v>
          </cell>
          <cell r="I704">
            <v>5</v>
          </cell>
          <cell r="J704">
            <v>39467</v>
          </cell>
          <cell r="K704">
            <v>39473</v>
          </cell>
          <cell r="P704" t="str">
            <v/>
          </cell>
          <cell r="S704" t="str">
            <v/>
          </cell>
        </row>
        <row r="705">
          <cell r="B705">
            <v>7003</v>
          </cell>
          <cell r="E705" t="str">
            <v>PORTARIA PRINCIPAL - COBERTURA DO ACESSO</v>
          </cell>
          <cell r="F705">
            <v>0</v>
          </cell>
          <cell r="P705" t="str">
            <v/>
          </cell>
          <cell r="S705" t="str">
            <v/>
          </cell>
        </row>
        <row r="706">
          <cell r="A706">
            <v>516</v>
          </cell>
          <cell r="B706" t="str">
            <v>LV-7003-S-7002</v>
          </cell>
          <cell r="C706" t="str">
            <v>LV-E06-B04-020</v>
          </cell>
          <cell r="D706" t="str">
            <v>E.40.EM.070.012</v>
          </cell>
          <cell r="E706" t="str">
            <v>Lista de Verificação de Desenhos de Fornecedores</v>
          </cell>
          <cell r="F706">
            <v>0</v>
          </cell>
          <cell r="H706" t="str">
            <v>A4</v>
          </cell>
          <cell r="I706">
            <v>5</v>
          </cell>
          <cell r="J706">
            <v>39467</v>
          </cell>
          <cell r="K706">
            <v>39473</v>
          </cell>
          <cell r="P706" t="str">
            <v/>
          </cell>
          <cell r="S706" t="str">
            <v/>
          </cell>
        </row>
        <row r="707">
          <cell r="B707">
            <v>7003</v>
          </cell>
          <cell r="E707" t="str">
            <v>PORTARIA PRINCIPAL - ESTACIONAMENTO DE ÔNIBUS</v>
          </cell>
          <cell r="F707">
            <v>0</v>
          </cell>
          <cell r="P707" t="str">
            <v/>
          </cell>
          <cell r="S707" t="str">
            <v/>
          </cell>
        </row>
        <row r="708">
          <cell r="A708">
            <v>517</v>
          </cell>
          <cell r="B708" t="str">
            <v>LV-7003-S-7003</v>
          </cell>
          <cell r="C708" t="str">
            <v>LV-E06-B04-021</v>
          </cell>
          <cell r="D708" t="str">
            <v>E.40.EM.070.012</v>
          </cell>
          <cell r="E708" t="str">
            <v>Lista de Verificação de Desenhos de Fornecedores</v>
          </cell>
          <cell r="F708">
            <v>0</v>
          </cell>
          <cell r="H708" t="str">
            <v>A4</v>
          </cell>
          <cell r="I708">
            <v>5</v>
          </cell>
          <cell r="J708">
            <v>39467</v>
          </cell>
          <cell r="K708">
            <v>39473</v>
          </cell>
          <cell r="P708" t="str">
            <v/>
          </cell>
          <cell r="S708" t="str">
            <v/>
          </cell>
        </row>
        <row r="709">
          <cell r="B709">
            <v>7003</v>
          </cell>
          <cell r="E709" t="str">
            <v>PORTARIA PRINCIPAL - PARADA DE ÔNIBUS</v>
          </cell>
          <cell r="F709">
            <v>0</v>
          </cell>
          <cell r="P709" t="str">
            <v/>
          </cell>
          <cell r="S709" t="str">
            <v/>
          </cell>
        </row>
        <row r="710">
          <cell r="A710">
            <v>518</v>
          </cell>
          <cell r="B710" t="str">
            <v>LV-7003-S-7004</v>
          </cell>
          <cell r="C710" t="str">
            <v>LV-E06-B04-022</v>
          </cell>
          <cell r="D710" t="str">
            <v>E.40.EM.070.012</v>
          </cell>
          <cell r="E710" t="str">
            <v>Lista de Verificação de Desenhos de Fornecedores</v>
          </cell>
          <cell r="F710">
            <v>0</v>
          </cell>
          <cell r="H710" t="str">
            <v>A4</v>
          </cell>
          <cell r="I710">
            <v>5</v>
          </cell>
          <cell r="J710">
            <v>39467</v>
          </cell>
          <cell r="K710">
            <v>39473</v>
          </cell>
          <cell r="P710" t="str">
            <v/>
          </cell>
          <cell r="S710" t="str">
            <v/>
          </cell>
        </row>
        <row r="711">
          <cell r="B711">
            <v>7004</v>
          </cell>
          <cell r="E711" t="str">
            <v>CENTRO DE TREINAMENTO</v>
          </cell>
          <cell r="F711">
            <v>0</v>
          </cell>
          <cell r="P711" t="str">
            <v/>
          </cell>
          <cell r="S711" t="str">
            <v/>
          </cell>
        </row>
        <row r="712">
          <cell r="E712" t="str">
            <v>ARQUITETURA</v>
          </cell>
          <cell r="F712">
            <v>0</v>
          </cell>
          <cell r="P712" t="str">
            <v/>
          </cell>
          <cell r="S712" t="str">
            <v/>
          </cell>
        </row>
        <row r="713">
          <cell r="A713">
            <v>519</v>
          </cell>
          <cell r="B713" t="str">
            <v>7004-A-7000</v>
          </cell>
          <cell r="C713" t="str">
            <v>DE-E06-B15-082</v>
          </cell>
          <cell r="D713" t="str">
            <v>E.40.AR.070.065</v>
          </cell>
          <cell r="E713" t="str">
            <v>Planta Baixa</v>
          </cell>
          <cell r="F713">
            <v>0</v>
          </cell>
          <cell r="H713" t="str">
            <v>A1</v>
          </cell>
          <cell r="I713">
            <v>1</v>
          </cell>
          <cell r="J713">
            <v>39359</v>
          </cell>
          <cell r="K713">
            <v>39365</v>
          </cell>
          <cell r="P713" t="str">
            <v/>
          </cell>
          <cell r="S713" t="str">
            <v/>
          </cell>
        </row>
        <row r="714">
          <cell r="A714">
            <v>520</v>
          </cell>
          <cell r="B714" t="str">
            <v>7004-A-7001</v>
          </cell>
          <cell r="C714" t="str">
            <v>DE-E06-B15-083</v>
          </cell>
          <cell r="D714" t="str">
            <v>E.40.AR.070.065</v>
          </cell>
          <cell r="E714" t="str">
            <v>Cobertura</v>
          </cell>
          <cell r="F714">
            <v>0</v>
          </cell>
          <cell r="H714" t="str">
            <v>A1</v>
          </cell>
          <cell r="I714">
            <v>1</v>
          </cell>
          <cell r="J714">
            <v>39359</v>
          </cell>
          <cell r="K714">
            <v>39365</v>
          </cell>
          <cell r="P714" t="str">
            <v/>
          </cell>
          <cell r="S714" t="str">
            <v/>
          </cell>
        </row>
        <row r="715">
          <cell r="A715">
            <v>521</v>
          </cell>
          <cell r="B715" t="str">
            <v>7004-A-7002</v>
          </cell>
          <cell r="C715" t="str">
            <v>DE-E06-B15-084</v>
          </cell>
          <cell r="D715" t="str">
            <v>E.40.AR.070.065</v>
          </cell>
          <cell r="E715" t="str">
            <v xml:space="preserve">Cortes </v>
          </cell>
          <cell r="F715">
            <v>0</v>
          </cell>
          <cell r="H715" t="str">
            <v>A1</v>
          </cell>
          <cell r="I715">
            <v>1</v>
          </cell>
          <cell r="J715">
            <v>39359</v>
          </cell>
          <cell r="K715">
            <v>39365</v>
          </cell>
          <cell r="P715" t="str">
            <v/>
          </cell>
          <cell r="S715" t="str">
            <v/>
          </cell>
        </row>
        <row r="716">
          <cell r="A716">
            <v>522</v>
          </cell>
          <cell r="B716" t="str">
            <v>7004-A-7003</v>
          </cell>
          <cell r="C716" t="str">
            <v>DE-E06-B15-085</v>
          </cell>
          <cell r="D716" t="str">
            <v>E.40.AR.070.065</v>
          </cell>
          <cell r="E716" t="str">
            <v>Fachadas</v>
          </cell>
          <cell r="F716">
            <v>0</v>
          </cell>
          <cell r="H716" t="str">
            <v>A1</v>
          </cell>
          <cell r="I716">
            <v>1</v>
          </cell>
          <cell r="J716">
            <v>39359</v>
          </cell>
          <cell r="K716">
            <v>39365</v>
          </cell>
          <cell r="P716" t="str">
            <v/>
          </cell>
          <cell r="S716" t="str">
            <v/>
          </cell>
        </row>
        <row r="717">
          <cell r="A717">
            <v>523</v>
          </cell>
          <cell r="B717" t="str">
            <v>7004-A-7004</v>
          </cell>
          <cell r="C717" t="str">
            <v>DE-E06-B15-086</v>
          </cell>
          <cell r="D717" t="str">
            <v>E.40.AR.070.075</v>
          </cell>
          <cell r="E717" t="str">
            <v>Det. Sanit./Copa</v>
          </cell>
          <cell r="F717">
            <v>0</v>
          </cell>
          <cell r="H717" t="str">
            <v>A1</v>
          </cell>
          <cell r="I717">
            <v>1</v>
          </cell>
          <cell r="J717">
            <v>39376</v>
          </cell>
          <cell r="K717">
            <v>39380</v>
          </cell>
          <cell r="P717" t="str">
            <v/>
          </cell>
          <cell r="S717" t="str">
            <v/>
          </cell>
        </row>
        <row r="718">
          <cell r="A718">
            <v>524</v>
          </cell>
          <cell r="B718" t="str">
            <v>7004-A-7005</v>
          </cell>
          <cell r="C718" t="str">
            <v>DE-E06-B15-087</v>
          </cell>
          <cell r="D718" t="str">
            <v>E.40.AR.070.075</v>
          </cell>
          <cell r="E718" t="str">
            <v>Paginação de Forro e Lay out de Mobiliário</v>
          </cell>
          <cell r="F718">
            <v>0</v>
          </cell>
          <cell r="H718" t="str">
            <v>A1</v>
          </cell>
          <cell r="I718">
            <v>1</v>
          </cell>
          <cell r="J718">
            <v>39376</v>
          </cell>
          <cell r="K718">
            <v>39380</v>
          </cell>
          <cell r="P718" t="str">
            <v/>
          </cell>
          <cell r="S718" t="str">
            <v/>
          </cell>
        </row>
        <row r="719">
          <cell r="E719" t="str">
            <v>CONCRETO</v>
          </cell>
          <cell r="F719">
            <v>0</v>
          </cell>
          <cell r="P719" t="str">
            <v/>
          </cell>
          <cell r="S719" t="str">
            <v/>
          </cell>
        </row>
        <row r="720">
          <cell r="A720">
            <v>525</v>
          </cell>
          <cell r="B720" t="str">
            <v>LV-7004-C-7000</v>
          </cell>
          <cell r="C720" t="str">
            <v>LV-E06-B03-024</v>
          </cell>
          <cell r="D720" t="str">
            <v>E.40.CN.070.045</v>
          </cell>
          <cell r="E720" t="str">
            <v>Lista de Verificação de Desenhos de Fornecedores</v>
          </cell>
          <cell r="F720">
            <v>0</v>
          </cell>
          <cell r="H720" t="str">
            <v>A4</v>
          </cell>
          <cell r="I720">
            <v>10</v>
          </cell>
          <cell r="J720">
            <v>39396</v>
          </cell>
          <cell r="K720">
            <v>39402</v>
          </cell>
          <cell r="P720" t="str">
            <v/>
          </cell>
          <cell r="S720" t="str">
            <v/>
          </cell>
        </row>
        <row r="721">
          <cell r="E721" t="str">
            <v>METÁLICA</v>
          </cell>
          <cell r="F721">
            <v>0</v>
          </cell>
          <cell r="P721" t="str">
            <v/>
          </cell>
          <cell r="S721" t="str">
            <v/>
          </cell>
        </row>
        <row r="722">
          <cell r="A722">
            <v>526</v>
          </cell>
          <cell r="B722" t="str">
            <v>LV-7004-S-7000</v>
          </cell>
          <cell r="C722" t="str">
            <v>LV-E06-B04-023</v>
          </cell>
          <cell r="D722" t="str">
            <v>E.40.EM.070.045</v>
          </cell>
          <cell r="E722" t="str">
            <v>Lista de Verificação de Desenhos de Fornecedores</v>
          </cell>
          <cell r="F722">
            <v>0</v>
          </cell>
          <cell r="H722" t="str">
            <v>A4</v>
          </cell>
          <cell r="I722">
            <v>5</v>
          </cell>
          <cell r="J722">
            <v>39396</v>
          </cell>
          <cell r="K722">
            <v>39402</v>
          </cell>
          <cell r="P722" t="str">
            <v/>
          </cell>
          <cell r="S722" t="str">
            <v/>
          </cell>
        </row>
        <row r="723">
          <cell r="E723" t="str">
            <v>ELÉTRICA</v>
          </cell>
          <cell r="F723">
            <v>0</v>
          </cell>
          <cell r="P723" t="str">
            <v/>
          </cell>
          <cell r="S723" t="str">
            <v/>
          </cell>
        </row>
        <row r="724">
          <cell r="A724">
            <v>527</v>
          </cell>
          <cell r="B724" t="str">
            <v>7004-E-7000</v>
          </cell>
          <cell r="C724" t="str">
            <v>DE-E06-E06-078</v>
          </cell>
          <cell r="D724" t="str">
            <v>E.40.EL.070.055</v>
          </cell>
          <cell r="E724" t="str">
            <v>Planta de Distribuição de Força e Aterramento</v>
          </cell>
          <cell r="F724">
            <v>0</v>
          </cell>
          <cell r="H724" t="str">
            <v>A1</v>
          </cell>
          <cell r="I724">
            <v>1</v>
          </cell>
          <cell r="J724">
            <v>39376</v>
          </cell>
          <cell r="K724">
            <v>39382</v>
          </cell>
          <cell r="P724" t="str">
            <v/>
          </cell>
          <cell r="S724" t="str">
            <v/>
          </cell>
        </row>
        <row r="725">
          <cell r="A725">
            <v>528</v>
          </cell>
          <cell r="B725" t="str">
            <v>7004-E-7001</v>
          </cell>
          <cell r="C725" t="str">
            <v>DE-E06-E06-079</v>
          </cell>
          <cell r="D725" t="str">
            <v>E.40.EL.070.055</v>
          </cell>
          <cell r="E725" t="str">
            <v>Planta de Iluminação e Tomadas de Corrente</v>
          </cell>
          <cell r="F725">
            <v>0</v>
          </cell>
          <cell r="H725" t="str">
            <v>A1</v>
          </cell>
          <cell r="I725">
            <v>1</v>
          </cell>
          <cell r="J725">
            <v>39376</v>
          </cell>
          <cell r="K725">
            <v>39382</v>
          </cell>
          <cell r="P725" t="str">
            <v/>
          </cell>
          <cell r="S725" t="str">
            <v/>
          </cell>
        </row>
        <row r="726">
          <cell r="A726">
            <v>529</v>
          </cell>
          <cell r="B726" t="str">
            <v>7004-E-7002</v>
          </cell>
          <cell r="C726" t="str">
            <v>DE-E06-E06-080</v>
          </cell>
          <cell r="D726" t="str">
            <v>E.40.EL.070.055</v>
          </cell>
          <cell r="E726" t="str">
            <v>Planta de SPDA</v>
          </cell>
          <cell r="F726">
            <v>0</v>
          </cell>
          <cell r="H726" t="str">
            <v>A1</v>
          </cell>
          <cell r="I726">
            <v>1</v>
          </cell>
          <cell r="J726">
            <v>39376</v>
          </cell>
          <cell r="K726">
            <v>39382</v>
          </cell>
          <cell r="P726" t="str">
            <v/>
          </cell>
          <cell r="S726" t="str">
            <v/>
          </cell>
        </row>
        <row r="727">
          <cell r="A727">
            <v>530</v>
          </cell>
          <cell r="B727" t="str">
            <v>7004-E-7003</v>
          </cell>
          <cell r="C727" t="str">
            <v>DE-E06-E06-081</v>
          </cell>
          <cell r="D727" t="str">
            <v>E.40.EL.070.055</v>
          </cell>
          <cell r="E727" t="str">
            <v>Diagrama Unifilar e Quadro de Cargas Elétricas</v>
          </cell>
          <cell r="F727">
            <v>0</v>
          </cell>
          <cell r="H727" t="str">
            <v>A1</v>
          </cell>
          <cell r="I727">
            <v>1.25</v>
          </cell>
          <cell r="J727">
            <v>39376</v>
          </cell>
          <cell r="K727">
            <v>39382</v>
          </cell>
          <cell r="P727" t="str">
            <v/>
          </cell>
          <cell r="S727" t="str">
            <v/>
          </cell>
        </row>
        <row r="728">
          <cell r="A728">
            <v>531</v>
          </cell>
          <cell r="B728" t="str">
            <v>MC-7004-E-7000</v>
          </cell>
          <cell r="C728" t="str">
            <v>MC-E06-E06-041</v>
          </cell>
          <cell r="D728" t="str">
            <v>E.40.EL.070.055</v>
          </cell>
          <cell r="E728" t="str">
            <v>Memória de Cálculo de Iluminação</v>
          </cell>
          <cell r="F728">
            <v>0</v>
          </cell>
          <cell r="H728" t="str">
            <v>A4</v>
          </cell>
          <cell r="I728">
            <v>3</v>
          </cell>
          <cell r="J728">
            <v>39376</v>
          </cell>
          <cell r="K728">
            <v>39382</v>
          </cell>
          <cell r="P728" t="str">
            <v/>
          </cell>
          <cell r="S728" t="str">
            <v/>
          </cell>
        </row>
        <row r="729">
          <cell r="A729">
            <v>532</v>
          </cell>
          <cell r="B729" t="str">
            <v>MC-7004-E-7001</v>
          </cell>
          <cell r="C729" t="str">
            <v>MC-E06-E06-042</v>
          </cell>
          <cell r="D729" t="str">
            <v>E.40.EL.070.055</v>
          </cell>
          <cell r="E729" t="str">
            <v>Memória de Cálculo de SPDA</v>
          </cell>
          <cell r="F729">
            <v>0</v>
          </cell>
          <cell r="H729" t="str">
            <v>A4</v>
          </cell>
          <cell r="I729">
            <v>3</v>
          </cell>
          <cell r="J729">
            <v>39376</v>
          </cell>
          <cell r="K729">
            <v>39382</v>
          </cell>
          <cell r="P729" t="str">
            <v/>
          </cell>
          <cell r="S729" t="str">
            <v/>
          </cell>
        </row>
        <row r="730">
          <cell r="A730">
            <v>533</v>
          </cell>
          <cell r="B730" t="str">
            <v>LM-7004-E-7000</v>
          </cell>
          <cell r="C730" t="str">
            <v>LM-E06-E06-021</v>
          </cell>
          <cell r="D730" t="str">
            <v>E.40.EL.070.055</v>
          </cell>
          <cell r="E730" t="str">
            <v>Lista de Materiais</v>
          </cell>
          <cell r="F730">
            <v>0</v>
          </cell>
          <cell r="H730" t="str">
            <v>A4</v>
          </cell>
          <cell r="I730">
            <v>1</v>
          </cell>
          <cell r="J730">
            <v>39376</v>
          </cell>
          <cell r="K730">
            <v>39382</v>
          </cell>
          <cell r="P730" t="str">
            <v/>
          </cell>
          <cell r="S730" t="str">
            <v/>
          </cell>
        </row>
        <row r="731">
          <cell r="A731">
            <v>534</v>
          </cell>
          <cell r="B731" t="str">
            <v>FD-7004-E-7000</v>
          </cell>
          <cell r="C731" t="str">
            <v>FD-E06-E06-021</v>
          </cell>
          <cell r="D731" t="str">
            <v>E.40.EL.070.055</v>
          </cell>
          <cell r="E731" t="str">
            <v>Folha de Dados (Quadro de Distribuição)</v>
          </cell>
          <cell r="F731">
            <v>0</v>
          </cell>
          <cell r="H731" t="str">
            <v>A4</v>
          </cell>
          <cell r="I731">
            <v>0.125</v>
          </cell>
          <cell r="J731">
            <v>39376</v>
          </cell>
          <cell r="K731">
            <v>39382</v>
          </cell>
          <cell r="P731" t="str">
            <v/>
          </cell>
          <cell r="S731" t="str">
            <v/>
          </cell>
        </row>
        <row r="732">
          <cell r="A732">
            <v>535</v>
          </cell>
          <cell r="B732" t="str">
            <v>MD-7004-E-7000</v>
          </cell>
          <cell r="C732" t="str">
            <v>MD-E06-E06-021</v>
          </cell>
          <cell r="D732" t="str">
            <v>E.40.EL.070.055</v>
          </cell>
          <cell r="E732" t="str">
            <v>Memorial Descritivo</v>
          </cell>
          <cell r="F732">
            <v>0</v>
          </cell>
          <cell r="H732" t="str">
            <v>A4</v>
          </cell>
          <cell r="I732">
            <v>1</v>
          </cell>
          <cell r="J732">
            <v>39376</v>
          </cell>
          <cell r="K732">
            <v>39382</v>
          </cell>
          <cell r="P732" t="str">
            <v/>
          </cell>
          <cell r="S732" t="str">
            <v/>
          </cell>
        </row>
        <row r="733">
          <cell r="E733" t="str">
            <v>TELEFONIA E DADOS</v>
          </cell>
          <cell r="F733">
            <v>0</v>
          </cell>
          <cell r="P733" t="str">
            <v/>
          </cell>
          <cell r="S733" t="str">
            <v/>
          </cell>
        </row>
        <row r="734">
          <cell r="A734">
            <v>536</v>
          </cell>
          <cell r="B734" t="str">
            <v>7004-K-7000</v>
          </cell>
          <cell r="C734" t="str">
            <v>DE-E06-E47-009</v>
          </cell>
          <cell r="D734" t="str">
            <v>E.40.CM.070.050</v>
          </cell>
          <cell r="E734" t="str">
            <v>Planta Baixa</v>
          </cell>
          <cell r="F734">
            <v>0</v>
          </cell>
          <cell r="H734" t="str">
            <v>A1</v>
          </cell>
          <cell r="I734">
            <v>1</v>
          </cell>
          <cell r="J734">
            <v>39376</v>
          </cell>
          <cell r="K734">
            <v>39382</v>
          </cell>
          <cell r="P734" t="str">
            <v/>
          </cell>
          <cell r="S734" t="str">
            <v/>
          </cell>
        </row>
        <row r="735">
          <cell r="A735">
            <v>537</v>
          </cell>
          <cell r="B735" t="str">
            <v>LM-7004-K-7000</v>
          </cell>
          <cell r="C735" t="str">
            <v>LM-E06-E47-009</v>
          </cell>
          <cell r="D735" t="str">
            <v>E.40.CM.070.050</v>
          </cell>
          <cell r="E735" t="str">
            <v>Lista de Materiais</v>
          </cell>
          <cell r="F735">
            <v>0</v>
          </cell>
          <cell r="H735" t="str">
            <v>A4</v>
          </cell>
          <cell r="I735">
            <v>0.125</v>
          </cell>
          <cell r="J735">
            <v>39376</v>
          </cell>
          <cell r="K735">
            <v>39382</v>
          </cell>
          <cell r="P735" t="str">
            <v/>
          </cell>
          <cell r="S735" t="str">
            <v/>
          </cell>
        </row>
        <row r="736">
          <cell r="E736" t="str">
            <v>HIDROSSANITÁRIA</v>
          </cell>
          <cell r="F736">
            <v>0</v>
          </cell>
          <cell r="P736" t="str">
            <v/>
          </cell>
          <cell r="S736" t="str">
            <v/>
          </cell>
        </row>
        <row r="737">
          <cell r="A737">
            <v>538</v>
          </cell>
          <cell r="B737" t="str">
            <v>7004-B-7000</v>
          </cell>
          <cell r="C737" t="str">
            <v>DE-E06-B49-044</v>
          </cell>
          <cell r="D737" t="str">
            <v>E.40.IE.070.055</v>
          </cell>
          <cell r="E737" t="str">
            <v>Planta e Isométrico - Água Fria</v>
          </cell>
          <cell r="F737">
            <v>0</v>
          </cell>
          <cell r="H737" t="str">
            <v>A1</v>
          </cell>
          <cell r="I737">
            <v>1</v>
          </cell>
          <cell r="J737">
            <v>39376</v>
          </cell>
          <cell r="K737">
            <v>39382</v>
          </cell>
          <cell r="P737" t="str">
            <v/>
          </cell>
          <cell r="S737" t="str">
            <v/>
          </cell>
        </row>
        <row r="738">
          <cell r="A738">
            <v>539</v>
          </cell>
          <cell r="B738" t="str">
            <v>7004-B-7001</v>
          </cell>
          <cell r="C738" t="str">
            <v>DE-E06-B49-045</v>
          </cell>
          <cell r="D738" t="str">
            <v>E.40.IE.070.055</v>
          </cell>
          <cell r="E738" t="str">
            <v>Planta Baixa - Esgoto Sanitário</v>
          </cell>
          <cell r="F738">
            <v>0</v>
          </cell>
          <cell r="H738" t="str">
            <v>A1</v>
          </cell>
          <cell r="I738">
            <v>1</v>
          </cell>
          <cell r="J738">
            <v>39376</v>
          </cell>
          <cell r="K738">
            <v>39382</v>
          </cell>
          <cell r="P738" t="str">
            <v/>
          </cell>
          <cell r="S738" t="str">
            <v/>
          </cell>
        </row>
        <row r="739">
          <cell r="A739">
            <v>540</v>
          </cell>
          <cell r="B739" t="str">
            <v>7004-B-7002</v>
          </cell>
          <cell r="C739" t="str">
            <v>DE-E06-B49-046</v>
          </cell>
          <cell r="D739" t="str">
            <v>E.40.IE.070.055</v>
          </cell>
          <cell r="E739" t="str">
            <v>Planta - Esquema Vertical e Detalhes - Esgoto Sanitário</v>
          </cell>
          <cell r="F739">
            <v>0</v>
          </cell>
          <cell r="H739" t="str">
            <v>A1</v>
          </cell>
          <cell r="I739">
            <v>1</v>
          </cell>
          <cell r="J739">
            <v>39376</v>
          </cell>
          <cell r="K739">
            <v>39382</v>
          </cell>
          <cell r="P739" t="str">
            <v/>
          </cell>
          <cell r="S739" t="str">
            <v/>
          </cell>
        </row>
        <row r="740">
          <cell r="A740">
            <v>541</v>
          </cell>
          <cell r="B740" t="str">
            <v>7004-B-7003</v>
          </cell>
          <cell r="C740" t="str">
            <v>DE-E06-B49-047</v>
          </cell>
          <cell r="D740" t="str">
            <v>E.40.IE.070.055</v>
          </cell>
          <cell r="E740" t="str">
            <v>Planta e Detalhes - Águas Pluviais</v>
          </cell>
          <cell r="F740">
            <v>0</v>
          </cell>
          <cell r="H740" t="str">
            <v>A1</v>
          </cell>
          <cell r="I740">
            <v>1</v>
          </cell>
          <cell r="J740">
            <v>39376</v>
          </cell>
          <cell r="K740">
            <v>39382</v>
          </cell>
          <cell r="P740" t="str">
            <v/>
          </cell>
          <cell r="S740" t="str">
            <v/>
          </cell>
        </row>
        <row r="741">
          <cell r="A741">
            <v>542</v>
          </cell>
          <cell r="B741" t="str">
            <v>7004-B-7004</v>
          </cell>
          <cell r="C741" t="str">
            <v>DE-E06-B49-048</v>
          </cell>
          <cell r="D741" t="str">
            <v>E.40.IE.070.055</v>
          </cell>
          <cell r="E741" t="str">
            <v>Água Fria  - Planta da Cobertura</v>
          </cell>
          <cell r="F741">
            <v>0</v>
          </cell>
          <cell r="H741" t="str">
            <v>A1</v>
          </cell>
          <cell r="I741">
            <v>1</v>
          </cell>
          <cell r="J741">
            <v>39376</v>
          </cell>
          <cell r="K741">
            <v>39382</v>
          </cell>
          <cell r="P741" t="str">
            <v/>
          </cell>
          <cell r="S741" t="str">
            <v/>
          </cell>
        </row>
        <row r="742">
          <cell r="A742">
            <v>543</v>
          </cell>
          <cell r="B742" t="str">
            <v>LM-7004-B-7000</v>
          </cell>
          <cell r="C742" t="str">
            <v>LM-E06-B49-016</v>
          </cell>
          <cell r="D742" t="str">
            <v>E.40.IE.070.055</v>
          </cell>
          <cell r="E742" t="str">
            <v>Lista de Material</v>
          </cell>
          <cell r="F742">
            <v>0</v>
          </cell>
          <cell r="H742" t="str">
            <v>A4</v>
          </cell>
          <cell r="I742">
            <v>0.375</v>
          </cell>
          <cell r="J742">
            <v>39376</v>
          </cell>
          <cell r="K742">
            <v>39382</v>
          </cell>
          <cell r="P742" t="str">
            <v/>
          </cell>
          <cell r="S742" t="str">
            <v/>
          </cell>
        </row>
        <row r="743">
          <cell r="E743" t="str">
            <v>ORÇAMENTAÇÃO</v>
          </cell>
          <cell r="F743">
            <v>0</v>
          </cell>
          <cell r="P743" t="str">
            <v/>
          </cell>
          <cell r="S743" t="str">
            <v/>
          </cell>
        </row>
        <row r="744">
          <cell r="A744">
            <v>544</v>
          </cell>
          <cell r="B744" t="str">
            <v>RT-7004-H-7000</v>
          </cell>
          <cell r="C744" t="str">
            <v>RT-E06-B00-019</v>
          </cell>
          <cell r="D744" t="str">
            <v>E.40.00.000.006</v>
          </cell>
          <cell r="E744" t="str">
            <v>Pacote para Orçamentação</v>
          </cell>
          <cell r="F744">
            <v>0</v>
          </cell>
          <cell r="H744" t="str">
            <v>A4</v>
          </cell>
          <cell r="I744">
            <v>2.2000000000000002</v>
          </cell>
          <cell r="J744">
            <v>39473</v>
          </cell>
          <cell r="K744">
            <v>39532</v>
          </cell>
          <cell r="P744" t="str">
            <v/>
          </cell>
          <cell r="S744" t="str">
            <v/>
          </cell>
        </row>
        <row r="745">
          <cell r="E745" t="str">
            <v>ANÁLISE DE PROPOSTA</v>
          </cell>
          <cell r="F745">
            <v>0</v>
          </cell>
          <cell r="P745" t="str">
            <v/>
          </cell>
          <cell r="S745" t="str">
            <v/>
          </cell>
        </row>
        <row r="746">
          <cell r="A746">
            <v>545</v>
          </cell>
          <cell r="B746" t="str">
            <v>PT-7004-H-7000</v>
          </cell>
          <cell r="C746" t="str">
            <v>PT-E06-B00-019</v>
          </cell>
          <cell r="D746" t="str">
            <v>E.40.00.000.006</v>
          </cell>
          <cell r="E746" t="str">
            <v>Análise de Proposta</v>
          </cell>
          <cell r="F746">
            <v>0</v>
          </cell>
          <cell r="H746" t="str">
            <v>A4</v>
          </cell>
          <cell r="I746">
            <v>1.25</v>
          </cell>
          <cell r="J746">
            <v>39473</v>
          </cell>
          <cell r="K746">
            <v>39532</v>
          </cell>
          <cell r="P746" t="str">
            <v/>
          </cell>
          <cell r="S746" t="str">
            <v/>
          </cell>
        </row>
        <row r="747">
          <cell r="B747">
            <v>7006</v>
          </cell>
          <cell r="E747" t="str">
            <v>TERMINAL RODOVIÁRIO/ ESCRITÓRIO DE SERVIÇOS GERAIS</v>
          </cell>
          <cell r="F747">
            <v>0</v>
          </cell>
          <cell r="P747" t="str">
            <v/>
          </cell>
          <cell r="S747" t="str">
            <v/>
          </cell>
        </row>
        <row r="748">
          <cell r="E748" t="str">
            <v>ARQUITETURA</v>
          </cell>
          <cell r="F748">
            <v>0</v>
          </cell>
          <cell r="P748" t="str">
            <v/>
          </cell>
          <cell r="S748" t="str">
            <v/>
          </cell>
        </row>
        <row r="749">
          <cell r="A749">
            <v>546</v>
          </cell>
          <cell r="B749" t="str">
            <v>7006-A-7000</v>
          </cell>
          <cell r="C749" t="str">
            <v>DE-E06-B15-088</v>
          </cell>
          <cell r="D749" t="str">
            <v>E.40.AR.070.080</v>
          </cell>
          <cell r="E749" t="str">
            <v>Planta Baixa</v>
          </cell>
          <cell r="F749">
            <v>0</v>
          </cell>
          <cell r="H749" t="str">
            <v>A1</v>
          </cell>
          <cell r="I749">
            <v>1</v>
          </cell>
          <cell r="J749">
            <v>39397</v>
          </cell>
          <cell r="K749">
            <v>39406</v>
          </cell>
          <cell r="P749" t="str">
            <v/>
          </cell>
          <cell r="S749" t="str">
            <v/>
          </cell>
        </row>
        <row r="750">
          <cell r="A750">
            <v>547</v>
          </cell>
          <cell r="B750" t="str">
            <v>7006-A-7001</v>
          </cell>
          <cell r="C750" t="str">
            <v>DE-E06-B15-089</v>
          </cell>
          <cell r="D750" t="str">
            <v>E.40.AR.070.080</v>
          </cell>
          <cell r="E750" t="str">
            <v>Cobertura</v>
          </cell>
          <cell r="F750">
            <v>0</v>
          </cell>
          <cell r="H750" t="str">
            <v>A1</v>
          </cell>
          <cell r="I750">
            <v>1</v>
          </cell>
          <cell r="J750">
            <v>39397</v>
          </cell>
          <cell r="K750">
            <v>39406</v>
          </cell>
          <cell r="P750" t="str">
            <v/>
          </cell>
          <cell r="S750" t="str">
            <v/>
          </cell>
        </row>
        <row r="751">
          <cell r="A751">
            <v>548</v>
          </cell>
          <cell r="B751" t="str">
            <v>7006-A-7002</v>
          </cell>
          <cell r="C751" t="str">
            <v>DE-E06-B15-090</v>
          </cell>
          <cell r="D751" t="str">
            <v>E.40.AR.070.080</v>
          </cell>
          <cell r="E751" t="str">
            <v>Cortes</v>
          </cell>
          <cell r="F751">
            <v>0</v>
          </cell>
          <cell r="H751" t="str">
            <v>A1</v>
          </cell>
          <cell r="I751">
            <v>1</v>
          </cell>
          <cell r="J751">
            <v>39397</v>
          </cell>
          <cell r="K751">
            <v>39406</v>
          </cell>
          <cell r="P751" t="str">
            <v/>
          </cell>
          <cell r="S751" t="str">
            <v/>
          </cell>
        </row>
        <row r="752">
          <cell r="A752">
            <v>549</v>
          </cell>
          <cell r="B752" t="str">
            <v>7006-A-7003</v>
          </cell>
          <cell r="C752" t="str">
            <v>DE-E06-B15-091</v>
          </cell>
          <cell r="D752" t="str">
            <v>E.40.AR.070.080</v>
          </cell>
          <cell r="E752" t="str">
            <v>Fachadas</v>
          </cell>
          <cell r="F752">
            <v>0</v>
          </cell>
          <cell r="H752" t="str">
            <v>A1</v>
          </cell>
          <cell r="I752">
            <v>1</v>
          </cell>
          <cell r="J752">
            <v>39397</v>
          </cell>
          <cell r="K752">
            <v>39406</v>
          </cell>
          <cell r="P752" t="str">
            <v/>
          </cell>
          <cell r="S752" t="str">
            <v/>
          </cell>
        </row>
        <row r="753">
          <cell r="A753">
            <v>550</v>
          </cell>
          <cell r="B753" t="str">
            <v>7006-A-7004</v>
          </cell>
          <cell r="C753" t="str">
            <v>DE-E06-B15-092</v>
          </cell>
          <cell r="D753" t="str">
            <v>E.40.AR.070.090</v>
          </cell>
          <cell r="E753" t="str">
            <v>Det. Sanitários</v>
          </cell>
          <cell r="F753">
            <v>0</v>
          </cell>
          <cell r="H753" t="str">
            <v>A1</v>
          </cell>
          <cell r="I753">
            <v>1</v>
          </cell>
          <cell r="J753">
            <v>39417</v>
          </cell>
          <cell r="K753">
            <v>39421</v>
          </cell>
          <cell r="P753" t="str">
            <v/>
          </cell>
          <cell r="S753" t="str">
            <v/>
          </cell>
        </row>
        <row r="754">
          <cell r="A754">
            <v>551</v>
          </cell>
          <cell r="B754" t="str">
            <v>7006-A-7005</v>
          </cell>
          <cell r="C754" t="str">
            <v>DE-E06-B15-093</v>
          </cell>
          <cell r="D754" t="str">
            <v>E.40.AR.070.090</v>
          </cell>
          <cell r="E754" t="str">
            <v>Paginação de Forro e Lay out de Mobiliário</v>
          </cell>
          <cell r="F754">
            <v>0</v>
          </cell>
          <cell r="H754" t="str">
            <v>A1</v>
          </cell>
          <cell r="I754">
            <v>1</v>
          </cell>
          <cell r="J754">
            <v>39417</v>
          </cell>
          <cell r="K754">
            <v>39421</v>
          </cell>
          <cell r="P754" t="str">
            <v/>
          </cell>
          <cell r="S754" t="str">
            <v/>
          </cell>
        </row>
        <row r="755">
          <cell r="E755" t="str">
            <v>CONCRETO</v>
          </cell>
          <cell r="F755">
            <v>0</v>
          </cell>
          <cell r="P755" t="str">
            <v/>
          </cell>
          <cell r="S755" t="str">
            <v/>
          </cell>
        </row>
        <row r="756">
          <cell r="A756">
            <v>552</v>
          </cell>
          <cell r="B756" t="str">
            <v>LV-7006-C-7000</v>
          </cell>
          <cell r="C756" t="str">
            <v>LV-E06-B03-025</v>
          </cell>
          <cell r="D756" t="str">
            <v>E.40.CN.070.055</v>
          </cell>
          <cell r="E756" t="str">
            <v>Lista de Verificação de Desenhos de Fornecedores</v>
          </cell>
          <cell r="F756">
            <v>0</v>
          </cell>
          <cell r="H756" t="str">
            <v>A4</v>
          </cell>
          <cell r="I756">
            <v>8</v>
          </cell>
          <cell r="J756">
            <v>39437</v>
          </cell>
          <cell r="K756">
            <v>39443</v>
          </cell>
          <cell r="P756" t="str">
            <v/>
          </cell>
          <cell r="S756" t="str">
            <v/>
          </cell>
        </row>
        <row r="757">
          <cell r="E757" t="str">
            <v>METÁLICA</v>
          </cell>
          <cell r="F757">
            <v>0</v>
          </cell>
          <cell r="P757" t="str">
            <v/>
          </cell>
          <cell r="S757" t="str">
            <v/>
          </cell>
        </row>
        <row r="758">
          <cell r="A758">
            <v>553</v>
          </cell>
          <cell r="B758" t="str">
            <v>LV-7006-S-7000</v>
          </cell>
          <cell r="C758" t="str">
            <v>LV-E06-B04-024</v>
          </cell>
          <cell r="D758" t="str">
            <v>E.40.EM.070.055</v>
          </cell>
          <cell r="E758" t="str">
            <v>Lista de Verificação de Desenhos de Fornecedores</v>
          </cell>
          <cell r="F758">
            <v>0</v>
          </cell>
          <cell r="H758" t="str">
            <v>A4</v>
          </cell>
          <cell r="I758">
            <v>5</v>
          </cell>
          <cell r="J758">
            <v>39437</v>
          </cell>
          <cell r="K758">
            <v>39443</v>
          </cell>
          <cell r="P758" t="str">
            <v/>
          </cell>
          <cell r="S758" t="str">
            <v/>
          </cell>
        </row>
        <row r="759">
          <cell r="E759" t="str">
            <v>ELÉTRICA</v>
          </cell>
          <cell r="F759">
            <v>0</v>
          </cell>
          <cell r="P759" t="str">
            <v/>
          </cell>
          <cell r="S759" t="str">
            <v/>
          </cell>
        </row>
        <row r="760">
          <cell r="A760">
            <v>554</v>
          </cell>
          <cell r="B760" t="str">
            <v>7006-E-7000</v>
          </cell>
          <cell r="C760" t="str">
            <v>DE-E06-E06-082</v>
          </cell>
          <cell r="D760" t="str">
            <v>E.40.EL.070.070</v>
          </cell>
          <cell r="E760" t="str">
            <v>Planta de Distribuição de Força e Aterramento</v>
          </cell>
          <cell r="F760">
            <v>0</v>
          </cell>
          <cell r="H760" t="str">
            <v>A1</v>
          </cell>
          <cell r="I760">
            <v>1</v>
          </cell>
          <cell r="J760">
            <v>39417</v>
          </cell>
          <cell r="K760">
            <v>39423</v>
          </cell>
          <cell r="P760" t="str">
            <v/>
          </cell>
          <cell r="S760" t="str">
            <v/>
          </cell>
        </row>
        <row r="761">
          <cell r="A761">
            <v>555</v>
          </cell>
          <cell r="B761" t="str">
            <v>7006-E-7001</v>
          </cell>
          <cell r="C761" t="str">
            <v>DE-E06-E06-083</v>
          </cell>
          <cell r="D761" t="str">
            <v>E.40.EL.070.070</v>
          </cell>
          <cell r="E761" t="str">
            <v>Planta de Iluminação e Tomadas de Corrente</v>
          </cell>
          <cell r="F761">
            <v>0</v>
          </cell>
          <cell r="H761" t="str">
            <v>A1</v>
          </cell>
          <cell r="I761">
            <v>1</v>
          </cell>
          <cell r="J761">
            <v>39417</v>
          </cell>
          <cell r="K761">
            <v>39423</v>
          </cell>
          <cell r="P761" t="str">
            <v/>
          </cell>
          <cell r="S761" t="str">
            <v/>
          </cell>
        </row>
        <row r="762">
          <cell r="A762">
            <v>556</v>
          </cell>
          <cell r="B762" t="str">
            <v>7006-E-7002</v>
          </cell>
          <cell r="C762" t="str">
            <v>DE-E06-E06-084</v>
          </cell>
          <cell r="D762" t="str">
            <v>E.40.EL.070.070</v>
          </cell>
          <cell r="E762" t="str">
            <v>Planta de SPDA</v>
          </cell>
          <cell r="F762">
            <v>0</v>
          </cell>
          <cell r="H762" t="str">
            <v>A1</v>
          </cell>
          <cell r="I762">
            <v>1</v>
          </cell>
          <cell r="J762">
            <v>39417</v>
          </cell>
          <cell r="K762">
            <v>39423</v>
          </cell>
          <cell r="P762" t="str">
            <v/>
          </cell>
          <cell r="S762" t="str">
            <v/>
          </cell>
        </row>
        <row r="763">
          <cell r="A763">
            <v>557</v>
          </cell>
          <cell r="B763" t="str">
            <v>7006-E-7003</v>
          </cell>
          <cell r="C763" t="str">
            <v>DE-E06-E06-085</v>
          </cell>
          <cell r="D763" t="str">
            <v>E.40.EL.070.070</v>
          </cell>
          <cell r="E763" t="str">
            <v>Diagrama Unifilar e Quadro de Cargas Elétricas</v>
          </cell>
          <cell r="F763">
            <v>0</v>
          </cell>
          <cell r="H763" t="str">
            <v>A1</v>
          </cell>
          <cell r="I763">
            <v>1.25</v>
          </cell>
          <cell r="J763">
            <v>39417</v>
          </cell>
          <cell r="K763">
            <v>39423</v>
          </cell>
          <cell r="P763" t="str">
            <v/>
          </cell>
          <cell r="S763" t="str">
            <v/>
          </cell>
        </row>
        <row r="764">
          <cell r="A764">
            <v>558</v>
          </cell>
          <cell r="B764" t="str">
            <v>MC-7006-E-7000</v>
          </cell>
          <cell r="C764" t="str">
            <v>MC-E06-E06-043</v>
          </cell>
          <cell r="D764" t="str">
            <v>E.40.EL.070.070</v>
          </cell>
          <cell r="E764" t="str">
            <v>Memória de Cálculo de Iluminação</v>
          </cell>
          <cell r="F764">
            <v>0</v>
          </cell>
          <cell r="H764" t="str">
            <v>A4</v>
          </cell>
          <cell r="I764">
            <v>3</v>
          </cell>
          <cell r="J764">
            <v>39417</v>
          </cell>
          <cell r="K764">
            <v>39423</v>
          </cell>
          <cell r="P764" t="str">
            <v/>
          </cell>
          <cell r="S764" t="str">
            <v/>
          </cell>
        </row>
        <row r="765">
          <cell r="A765">
            <v>559</v>
          </cell>
          <cell r="B765" t="str">
            <v>MC-7006-E-7001</v>
          </cell>
          <cell r="C765" t="str">
            <v>MC-E06-E06-044</v>
          </cell>
          <cell r="D765" t="str">
            <v>E.40.EL.070.070</v>
          </cell>
          <cell r="E765" t="str">
            <v>Memória de Cálculo de SPDA</v>
          </cell>
          <cell r="F765">
            <v>0</v>
          </cell>
          <cell r="H765" t="str">
            <v>A4</v>
          </cell>
          <cell r="I765">
            <v>3</v>
          </cell>
          <cell r="J765">
            <v>39417</v>
          </cell>
          <cell r="K765">
            <v>39423</v>
          </cell>
          <cell r="P765" t="str">
            <v/>
          </cell>
          <cell r="S765" t="str">
            <v/>
          </cell>
        </row>
        <row r="766">
          <cell r="A766">
            <v>560</v>
          </cell>
          <cell r="B766" t="str">
            <v>LM-7006-E-7000</v>
          </cell>
          <cell r="C766" t="str">
            <v>LM-E06-E06-022</v>
          </cell>
          <cell r="D766" t="str">
            <v>E.40.EL.070.070</v>
          </cell>
          <cell r="E766" t="str">
            <v>Lista de Materiais</v>
          </cell>
          <cell r="F766">
            <v>0</v>
          </cell>
          <cell r="H766" t="str">
            <v>A4</v>
          </cell>
          <cell r="I766">
            <v>1</v>
          </cell>
          <cell r="J766">
            <v>39417</v>
          </cell>
          <cell r="K766">
            <v>39423</v>
          </cell>
          <cell r="P766" t="str">
            <v/>
          </cell>
          <cell r="S766" t="str">
            <v/>
          </cell>
        </row>
        <row r="767">
          <cell r="A767">
            <v>561</v>
          </cell>
          <cell r="B767" t="str">
            <v>FD-7006-E-7000</v>
          </cell>
          <cell r="C767" t="str">
            <v>FD-E06-E06-022</v>
          </cell>
          <cell r="D767" t="str">
            <v>E.40.EL.070.070</v>
          </cell>
          <cell r="E767" t="str">
            <v>Folha de Dados (Quadro de Distribuição)</v>
          </cell>
          <cell r="F767">
            <v>0</v>
          </cell>
          <cell r="H767" t="str">
            <v>A4</v>
          </cell>
          <cell r="I767">
            <v>0.125</v>
          </cell>
          <cell r="J767">
            <v>39417</v>
          </cell>
          <cell r="K767">
            <v>39423</v>
          </cell>
          <cell r="P767" t="str">
            <v/>
          </cell>
          <cell r="S767" t="str">
            <v/>
          </cell>
        </row>
        <row r="768">
          <cell r="A768">
            <v>562</v>
          </cell>
          <cell r="B768" t="str">
            <v>MD-7006-E-7000</v>
          </cell>
          <cell r="C768" t="str">
            <v>MD-E06-E06-022</v>
          </cell>
          <cell r="D768" t="str">
            <v>E.40.EL.070.070</v>
          </cell>
          <cell r="E768" t="str">
            <v>Memorial Descritivo</v>
          </cell>
          <cell r="F768">
            <v>0</v>
          </cell>
          <cell r="H768" t="str">
            <v>A4</v>
          </cell>
          <cell r="I768">
            <v>1</v>
          </cell>
          <cell r="J768">
            <v>39417</v>
          </cell>
          <cell r="K768">
            <v>39423</v>
          </cell>
          <cell r="P768" t="str">
            <v/>
          </cell>
          <cell r="S768" t="str">
            <v/>
          </cell>
        </row>
        <row r="769">
          <cell r="E769" t="str">
            <v>TELEFONIA E DADOS</v>
          </cell>
          <cell r="F769">
            <v>0</v>
          </cell>
          <cell r="P769" t="str">
            <v/>
          </cell>
          <cell r="S769" t="str">
            <v/>
          </cell>
        </row>
        <row r="770">
          <cell r="A770">
            <v>563</v>
          </cell>
          <cell r="B770" t="str">
            <v>7006-K-7000</v>
          </cell>
          <cell r="C770" t="str">
            <v>DE-E06-E47-010</v>
          </cell>
          <cell r="D770" t="str">
            <v>E.40.CM.070.065</v>
          </cell>
          <cell r="E770" t="str">
            <v>Planta Baixa</v>
          </cell>
          <cell r="F770">
            <v>0</v>
          </cell>
          <cell r="H770" t="str">
            <v>A1</v>
          </cell>
          <cell r="I770">
            <v>1</v>
          </cell>
          <cell r="J770">
            <v>39417</v>
          </cell>
          <cell r="K770">
            <v>39423</v>
          </cell>
          <cell r="P770" t="str">
            <v/>
          </cell>
          <cell r="S770" t="str">
            <v/>
          </cell>
        </row>
        <row r="771">
          <cell r="A771">
            <v>564</v>
          </cell>
          <cell r="B771" t="str">
            <v>LM-7006-K-7000</v>
          </cell>
          <cell r="C771" t="str">
            <v>LM-E06-E47-010</v>
          </cell>
          <cell r="D771" t="str">
            <v>E.40.CM.070.065</v>
          </cell>
          <cell r="E771" t="str">
            <v>Lista de Materiais</v>
          </cell>
          <cell r="F771">
            <v>0</v>
          </cell>
          <cell r="H771" t="str">
            <v>A4</v>
          </cell>
          <cell r="I771">
            <v>0.125</v>
          </cell>
          <cell r="J771">
            <v>39417</v>
          </cell>
          <cell r="K771">
            <v>39423</v>
          </cell>
          <cell r="P771" t="str">
            <v/>
          </cell>
          <cell r="S771" t="str">
            <v/>
          </cell>
        </row>
        <row r="772">
          <cell r="E772" t="str">
            <v>HIDROSSANITÁRIAS</v>
          </cell>
          <cell r="F772">
            <v>0</v>
          </cell>
          <cell r="P772" t="str">
            <v/>
          </cell>
          <cell r="S772" t="str">
            <v/>
          </cell>
        </row>
        <row r="773">
          <cell r="A773">
            <v>565</v>
          </cell>
          <cell r="B773" t="str">
            <v>7006-B-7000</v>
          </cell>
          <cell r="C773" t="str">
            <v>DE-E06-B49-065</v>
          </cell>
          <cell r="D773" t="str">
            <v>E.40.IE.070.070</v>
          </cell>
          <cell r="E773" t="str">
            <v>Planta e Isométrico - Água Fria</v>
          </cell>
          <cell r="F773">
            <v>0</v>
          </cell>
          <cell r="H773" t="str">
            <v>A1</v>
          </cell>
          <cell r="I773">
            <v>1</v>
          </cell>
          <cell r="J773">
            <v>39417</v>
          </cell>
          <cell r="K773">
            <v>39423</v>
          </cell>
          <cell r="P773" t="str">
            <v/>
          </cell>
          <cell r="S773" t="str">
            <v/>
          </cell>
        </row>
        <row r="774">
          <cell r="A774">
            <v>566</v>
          </cell>
          <cell r="B774" t="str">
            <v>7006-B-7001</v>
          </cell>
          <cell r="C774" t="str">
            <v>DE-E06-B49-066</v>
          </cell>
          <cell r="D774" t="str">
            <v>E.40.IE.070.070</v>
          </cell>
          <cell r="E774" t="str">
            <v>Planta e Esquema Vertical - Esgoto Sanitário</v>
          </cell>
          <cell r="F774">
            <v>0</v>
          </cell>
          <cell r="H774" t="str">
            <v>A1</v>
          </cell>
          <cell r="I774">
            <v>1</v>
          </cell>
          <cell r="J774">
            <v>39417</v>
          </cell>
          <cell r="K774">
            <v>39423</v>
          </cell>
          <cell r="P774" t="str">
            <v/>
          </cell>
          <cell r="S774" t="str">
            <v/>
          </cell>
        </row>
        <row r="775">
          <cell r="A775">
            <v>567</v>
          </cell>
          <cell r="B775" t="str">
            <v>7006-B-7002</v>
          </cell>
          <cell r="C775" t="str">
            <v>DE-E06-B49-067</v>
          </cell>
          <cell r="D775" t="str">
            <v>E.40.IE.070.070</v>
          </cell>
          <cell r="E775" t="str">
            <v>Planta e Detalhes - Águas Pluviais</v>
          </cell>
          <cell r="F775">
            <v>0</v>
          </cell>
          <cell r="H775" t="str">
            <v>A1</v>
          </cell>
          <cell r="I775">
            <v>1</v>
          </cell>
          <cell r="J775">
            <v>39417</v>
          </cell>
          <cell r="K775">
            <v>39423</v>
          </cell>
          <cell r="P775" t="str">
            <v/>
          </cell>
          <cell r="S775" t="str">
            <v/>
          </cell>
        </row>
        <row r="776">
          <cell r="A776">
            <v>568</v>
          </cell>
          <cell r="B776" t="str">
            <v>7006-B-7003</v>
          </cell>
          <cell r="C776" t="str">
            <v>DE-E06-B49-068</v>
          </cell>
          <cell r="D776" t="str">
            <v>E.40.IE.070.070</v>
          </cell>
          <cell r="E776" t="str">
            <v>Drenagem - Rede Externa - Planta e Detalhes</v>
          </cell>
          <cell r="F776">
            <v>0</v>
          </cell>
          <cell r="H776" t="str">
            <v>A1</v>
          </cell>
          <cell r="I776">
            <v>1</v>
          </cell>
          <cell r="J776">
            <v>39417</v>
          </cell>
          <cell r="K776">
            <v>39423</v>
          </cell>
          <cell r="P776" t="str">
            <v/>
          </cell>
          <cell r="S776" t="str">
            <v/>
          </cell>
        </row>
        <row r="777">
          <cell r="A777">
            <v>569</v>
          </cell>
          <cell r="B777" t="str">
            <v>7006-B-7004</v>
          </cell>
          <cell r="C777" t="str">
            <v>DE-E06-B49-069</v>
          </cell>
          <cell r="D777" t="str">
            <v>E.40.IE.070.070</v>
          </cell>
          <cell r="E777" t="str">
            <v>Água Fria  - Planta da Cobertura</v>
          </cell>
          <cell r="F777">
            <v>0</v>
          </cell>
          <cell r="H777" t="str">
            <v>A1</v>
          </cell>
          <cell r="I777">
            <v>1</v>
          </cell>
          <cell r="J777">
            <v>39417</v>
          </cell>
          <cell r="K777">
            <v>39423</v>
          </cell>
          <cell r="P777" t="str">
            <v/>
          </cell>
          <cell r="S777" t="str">
            <v/>
          </cell>
        </row>
        <row r="778">
          <cell r="A778">
            <v>570</v>
          </cell>
          <cell r="B778" t="str">
            <v>LM-7006-B-7000</v>
          </cell>
          <cell r="C778" t="str">
            <v>LM-E06-B49-021</v>
          </cell>
          <cell r="D778" t="str">
            <v>E.40.IE.070.070</v>
          </cell>
          <cell r="E778" t="str">
            <v>Lista de Material</v>
          </cell>
          <cell r="F778">
            <v>0</v>
          </cell>
          <cell r="H778" t="str">
            <v>A4</v>
          </cell>
          <cell r="I778">
            <v>0.375</v>
          </cell>
          <cell r="J778">
            <v>39417</v>
          </cell>
          <cell r="K778">
            <v>39423</v>
          </cell>
          <cell r="P778" t="str">
            <v/>
          </cell>
          <cell r="S778" t="str">
            <v/>
          </cell>
        </row>
        <row r="779">
          <cell r="E779" t="str">
            <v>ORÇAMENTAÇÃO</v>
          </cell>
          <cell r="F779">
            <v>0</v>
          </cell>
          <cell r="P779" t="str">
            <v/>
          </cell>
          <cell r="S779" t="str">
            <v/>
          </cell>
        </row>
        <row r="780">
          <cell r="A780">
            <v>571</v>
          </cell>
          <cell r="B780" t="str">
            <v>RT-7006-H-7000</v>
          </cell>
          <cell r="C780" t="str">
            <v>RT-E06-B00-020</v>
          </cell>
          <cell r="D780" t="str">
            <v>E.40.00.000.006</v>
          </cell>
          <cell r="E780" t="str">
            <v>Pacote para Orçamentação</v>
          </cell>
          <cell r="F780">
            <v>0</v>
          </cell>
          <cell r="H780" t="str">
            <v>A4</v>
          </cell>
          <cell r="I780">
            <v>4.5</v>
          </cell>
          <cell r="J780">
            <v>39473</v>
          </cell>
          <cell r="K780">
            <v>39532</v>
          </cell>
          <cell r="P780" t="str">
            <v/>
          </cell>
          <cell r="S780" t="str">
            <v/>
          </cell>
        </row>
        <row r="781">
          <cell r="E781" t="str">
            <v>ANÁLISE DE PROPOSTA</v>
          </cell>
          <cell r="F781">
            <v>0</v>
          </cell>
          <cell r="P781" t="str">
            <v/>
          </cell>
          <cell r="S781" t="str">
            <v/>
          </cell>
        </row>
        <row r="782">
          <cell r="A782">
            <v>572</v>
          </cell>
          <cell r="B782" t="str">
            <v>PT-7006-H-7000</v>
          </cell>
          <cell r="C782" t="str">
            <v>PT-E06-B00-020</v>
          </cell>
          <cell r="D782" t="str">
            <v>E.40.00.000.006</v>
          </cell>
          <cell r="E782" t="str">
            <v>Análise de Proposta</v>
          </cell>
          <cell r="F782">
            <v>0</v>
          </cell>
          <cell r="H782" t="str">
            <v>A4</v>
          </cell>
          <cell r="I782">
            <v>1.75</v>
          </cell>
          <cell r="J782">
            <v>39473</v>
          </cell>
          <cell r="K782">
            <v>39532</v>
          </cell>
          <cell r="P782" t="str">
            <v/>
          </cell>
          <cell r="S782" t="str">
            <v/>
          </cell>
        </row>
        <row r="783">
          <cell r="B783">
            <v>7008</v>
          </cell>
          <cell r="E783" t="str">
            <v>CENTRAL DE MEDICINA/ SAÚDE OCUPACIONAL/ AMBULATÓRIO MÉDICO</v>
          </cell>
          <cell r="F783">
            <v>0</v>
          </cell>
          <cell r="P783" t="str">
            <v/>
          </cell>
          <cell r="S783" t="str">
            <v/>
          </cell>
        </row>
        <row r="784">
          <cell r="E784" t="str">
            <v>ARQUITETURA</v>
          </cell>
          <cell r="F784">
            <v>0</v>
          </cell>
          <cell r="P784" t="str">
            <v/>
          </cell>
          <cell r="S784" t="str">
            <v/>
          </cell>
        </row>
        <row r="785">
          <cell r="A785">
            <v>573</v>
          </cell>
          <cell r="B785" t="str">
            <v>7008-A-7000</v>
          </cell>
          <cell r="C785" t="str">
            <v>DE-E06-B15-094</v>
          </cell>
          <cell r="D785" t="str">
            <v>E.40.AR.070.095</v>
          </cell>
          <cell r="E785" t="str">
            <v>Planta Baixa</v>
          </cell>
          <cell r="F785">
            <v>0</v>
          </cell>
          <cell r="H785" t="str">
            <v>A1</v>
          </cell>
          <cell r="I785">
            <v>1</v>
          </cell>
          <cell r="J785">
            <v>39407</v>
          </cell>
          <cell r="K785">
            <v>39416</v>
          </cell>
          <cell r="P785" t="str">
            <v/>
          </cell>
          <cell r="S785" t="str">
            <v/>
          </cell>
        </row>
        <row r="786">
          <cell r="A786">
            <v>574</v>
          </cell>
          <cell r="B786" t="str">
            <v>7008-A-7001</v>
          </cell>
          <cell r="C786" t="str">
            <v>DE-E06-B15-095</v>
          </cell>
          <cell r="D786" t="str">
            <v>E.40.AR.070.105</v>
          </cell>
          <cell r="E786" t="str">
            <v>Cobertura e Pag. do Forro</v>
          </cell>
          <cell r="F786">
            <v>0</v>
          </cell>
          <cell r="H786" t="str">
            <v>A1</v>
          </cell>
          <cell r="I786">
            <v>1</v>
          </cell>
          <cell r="J786">
            <v>39427</v>
          </cell>
          <cell r="K786">
            <v>39431</v>
          </cell>
          <cell r="P786" t="str">
            <v/>
          </cell>
          <cell r="S786" t="str">
            <v/>
          </cell>
        </row>
        <row r="787">
          <cell r="A787">
            <v>575</v>
          </cell>
          <cell r="B787" t="str">
            <v>7008-A-7002</v>
          </cell>
          <cell r="C787" t="str">
            <v>DE-E06-B15-096</v>
          </cell>
          <cell r="D787" t="str">
            <v>E.40.AR.070.095</v>
          </cell>
          <cell r="E787" t="str">
            <v>Cortes e Fachadas</v>
          </cell>
          <cell r="F787">
            <v>0</v>
          </cell>
          <cell r="H787" t="str">
            <v>A1</v>
          </cell>
          <cell r="I787">
            <v>1</v>
          </cell>
          <cell r="J787">
            <v>39407</v>
          </cell>
          <cell r="K787">
            <v>39416</v>
          </cell>
          <cell r="P787" t="str">
            <v/>
          </cell>
          <cell r="S787" t="str">
            <v/>
          </cell>
        </row>
        <row r="788">
          <cell r="A788">
            <v>576</v>
          </cell>
          <cell r="B788" t="str">
            <v>7008-A-7003</v>
          </cell>
          <cell r="C788" t="str">
            <v>DE-E06-B15-097</v>
          </cell>
          <cell r="D788" t="str">
            <v>E.40.AR.070.105</v>
          </cell>
          <cell r="E788" t="str">
            <v>Det. Sanitários/Copa</v>
          </cell>
          <cell r="F788">
            <v>0</v>
          </cell>
          <cell r="H788" t="str">
            <v>A1</v>
          </cell>
          <cell r="I788">
            <v>1</v>
          </cell>
          <cell r="J788">
            <v>39427</v>
          </cell>
          <cell r="K788">
            <v>39431</v>
          </cell>
          <cell r="P788" t="str">
            <v/>
          </cell>
          <cell r="S788" t="str">
            <v/>
          </cell>
        </row>
        <row r="789">
          <cell r="A789">
            <v>577</v>
          </cell>
          <cell r="B789" t="str">
            <v>7008-A-7004</v>
          </cell>
          <cell r="C789" t="str">
            <v>DE-E06-B15-098</v>
          </cell>
          <cell r="D789" t="str">
            <v>E.40.AR.070.105</v>
          </cell>
          <cell r="E789" t="str">
            <v>Lay out de Mobiliário</v>
          </cell>
          <cell r="F789">
            <v>0</v>
          </cell>
          <cell r="H789" t="str">
            <v>A1</v>
          </cell>
          <cell r="I789">
            <v>1</v>
          </cell>
          <cell r="J789">
            <v>39427</v>
          </cell>
          <cell r="K789">
            <v>39431</v>
          </cell>
          <cell r="P789" t="str">
            <v/>
          </cell>
          <cell r="S789" t="str">
            <v/>
          </cell>
        </row>
        <row r="790">
          <cell r="E790" t="str">
            <v>CONCRETO</v>
          </cell>
          <cell r="F790">
            <v>0</v>
          </cell>
          <cell r="P790" t="str">
            <v/>
          </cell>
          <cell r="S790" t="str">
            <v/>
          </cell>
        </row>
        <row r="791">
          <cell r="A791">
            <v>578</v>
          </cell>
          <cell r="B791" t="str">
            <v>LV-7008-C-7000</v>
          </cell>
          <cell r="C791" t="str">
            <v>LV-E06-B03-026</v>
          </cell>
          <cell r="D791" t="str">
            <v>E.40.CN.070.065</v>
          </cell>
          <cell r="E791" t="str">
            <v>Lista de Verificação de Desenhos de Fornecedores</v>
          </cell>
          <cell r="F791">
            <v>0</v>
          </cell>
          <cell r="H791" t="str">
            <v>A4</v>
          </cell>
          <cell r="I791">
            <v>7</v>
          </cell>
          <cell r="J791">
            <v>39447</v>
          </cell>
          <cell r="K791">
            <v>39453</v>
          </cell>
          <cell r="P791" t="str">
            <v/>
          </cell>
          <cell r="S791" t="str">
            <v/>
          </cell>
        </row>
        <row r="792">
          <cell r="E792" t="str">
            <v>METÁLICA</v>
          </cell>
          <cell r="F792">
            <v>0</v>
          </cell>
          <cell r="P792" t="str">
            <v/>
          </cell>
          <cell r="S792" t="str">
            <v/>
          </cell>
        </row>
        <row r="793">
          <cell r="A793">
            <v>579</v>
          </cell>
          <cell r="B793" t="str">
            <v>LV-7008-S-7000</v>
          </cell>
          <cell r="C793" t="str">
            <v>LV-E06-B04-025</v>
          </cell>
          <cell r="D793" t="str">
            <v>E.40.EM.070.065</v>
          </cell>
          <cell r="E793" t="str">
            <v>Lista de Verificação de Desenhos de Fornecedores</v>
          </cell>
          <cell r="F793">
            <v>0</v>
          </cell>
          <cell r="H793" t="str">
            <v>A4</v>
          </cell>
          <cell r="I793">
            <v>4</v>
          </cell>
          <cell r="J793">
            <v>39447</v>
          </cell>
          <cell r="K793">
            <v>39453</v>
          </cell>
          <cell r="P793" t="str">
            <v/>
          </cell>
          <cell r="S793" t="str">
            <v/>
          </cell>
        </row>
        <row r="794">
          <cell r="E794" t="str">
            <v>ELÉTRICA</v>
          </cell>
          <cell r="F794">
            <v>0</v>
          </cell>
          <cell r="P794" t="str">
            <v/>
          </cell>
          <cell r="S794" t="str">
            <v/>
          </cell>
        </row>
        <row r="795">
          <cell r="A795">
            <v>580</v>
          </cell>
          <cell r="B795" t="str">
            <v>7008-E-7000</v>
          </cell>
          <cell r="C795" t="str">
            <v>DE-E06-E06-086</v>
          </cell>
          <cell r="D795" t="str">
            <v>E.40.EL.070.085</v>
          </cell>
          <cell r="E795" t="str">
            <v>Planta de Distribuição de Força e Aterramento</v>
          </cell>
          <cell r="F795">
            <v>0</v>
          </cell>
          <cell r="H795" t="str">
            <v>A1</v>
          </cell>
          <cell r="I795">
            <v>1</v>
          </cell>
          <cell r="J795">
            <v>39427</v>
          </cell>
          <cell r="K795">
            <v>39433</v>
          </cell>
          <cell r="P795" t="str">
            <v/>
          </cell>
          <cell r="S795" t="str">
            <v/>
          </cell>
        </row>
        <row r="796">
          <cell r="A796">
            <v>581</v>
          </cell>
          <cell r="B796" t="str">
            <v>7008-E-7001</v>
          </cell>
          <cell r="C796" t="str">
            <v>DE-E06-E06-087</v>
          </cell>
          <cell r="D796" t="str">
            <v>E.40.EL.070.085</v>
          </cell>
          <cell r="E796" t="str">
            <v>Planta de Iluminação e Tomadas de Corrente</v>
          </cell>
          <cell r="F796">
            <v>0</v>
          </cell>
          <cell r="H796" t="str">
            <v>A1</v>
          </cell>
          <cell r="I796">
            <v>1</v>
          </cell>
          <cell r="J796">
            <v>39427</v>
          </cell>
          <cell r="K796">
            <v>39433</v>
          </cell>
          <cell r="P796" t="str">
            <v/>
          </cell>
          <cell r="S796" t="str">
            <v/>
          </cell>
        </row>
        <row r="797">
          <cell r="A797">
            <v>582</v>
          </cell>
          <cell r="B797" t="str">
            <v>7008-E-7002</v>
          </cell>
          <cell r="C797" t="str">
            <v>DE-E06-E06-088</v>
          </cell>
          <cell r="D797" t="str">
            <v>E.40.EL.070.085</v>
          </cell>
          <cell r="E797" t="str">
            <v>Planta de SPDA</v>
          </cell>
          <cell r="F797">
            <v>0</v>
          </cell>
          <cell r="H797" t="str">
            <v>A1</v>
          </cell>
          <cell r="I797">
            <v>1</v>
          </cell>
          <cell r="J797">
            <v>39427</v>
          </cell>
          <cell r="K797">
            <v>39433</v>
          </cell>
          <cell r="P797" t="str">
            <v/>
          </cell>
          <cell r="S797" t="str">
            <v/>
          </cell>
        </row>
        <row r="798">
          <cell r="A798">
            <v>583</v>
          </cell>
          <cell r="B798" t="str">
            <v>7008-E-7003</v>
          </cell>
          <cell r="C798" t="str">
            <v>DE-E06-E06-089</v>
          </cell>
          <cell r="D798" t="str">
            <v>E.40.EL.070.085</v>
          </cell>
          <cell r="E798" t="str">
            <v>Diagrama Unifilar e Quadro de Cargas Elétricas</v>
          </cell>
          <cell r="F798">
            <v>0</v>
          </cell>
          <cell r="H798" t="str">
            <v>A1</v>
          </cell>
          <cell r="I798">
            <v>1.25</v>
          </cell>
          <cell r="J798">
            <v>39427</v>
          </cell>
          <cell r="K798">
            <v>39433</v>
          </cell>
          <cell r="P798" t="str">
            <v/>
          </cell>
          <cell r="S798" t="str">
            <v/>
          </cell>
        </row>
        <row r="799">
          <cell r="A799">
            <v>584</v>
          </cell>
          <cell r="B799" t="str">
            <v>MC-7008-E-7000</v>
          </cell>
          <cell r="C799" t="str">
            <v>MC-E06-E06-045</v>
          </cell>
          <cell r="D799" t="str">
            <v>E.40.EL.070.085</v>
          </cell>
          <cell r="E799" t="str">
            <v>Memória de Cálculo de Iluminação</v>
          </cell>
          <cell r="F799">
            <v>0</v>
          </cell>
          <cell r="H799" t="str">
            <v>A4</v>
          </cell>
          <cell r="I799">
            <v>3</v>
          </cell>
          <cell r="J799">
            <v>39427</v>
          </cell>
          <cell r="K799">
            <v>39433</v>
          </cell>
          <cell r="P799" t="str">
            <v/>
          </cell>
          <cell r="S799" t="str">
            <v/>
          </cell>
        </row>
        <row r="800">
          <cell r="A800">
            <v>585</v>
          </cell>
          <cell r="B800" t="str">
            <v>MC-7008-E-7001</v>
          </cell>
          <cell r="C800" t="str">
            <v>MC-E06-E06-046</v>
          </cell>
          <cell r="D800" t="str">
            <v>E.40.EL.070.085</v>
          </cell>
          <cell r="E800" t="str">
            <v>Memória de Cálculo de SPDA</v>
          </cell>
          <cell r="F800">
            <v>0</v>
          </cell>
          <cell r="H800" t="str">
            <v>A4</v>
          </cell>
          <cell r="I800">
            <v>3</v>
          </cell>
          <cell r="J800">
            <v>39427</v>
          </cell>
          <cell r="K800">
            <v>39433</v>
          </cell>
          <cell r="P800" t="str">
            <v/>
          </cell>
          <cell r="S800" t="str">
            <v/>
          </cell>
        </row>
        <row r="801">
          <cell r="A801">
            <v>586</v>
          </cell>
          <cell r="B801" t="str">
            <v>LM-7008-E-7000</v>
          </cell>
          <cell r="C801" t="str">
            <v>LM-E06-E06-023</v>
          </cell>
          <cell r="D801" t="str">
            <v>E.40.EL.070.085</v>
          </cell>
          <cell r="E801" t="str">
            <v>Lista de Materiais</v>
          </cell>
          <cell r="F801">
            <v>0</v>
          </cell>
          <cell r="H801" t="str">
            <v>A4</v>
          </cell>
          <cell r="I801">
            <v>1</v>
          </cell>
          <cell r="J801">
            <v>39427</v>
          </cell>
          <cell r="K801">
            <v>39433</v>
          </cell>
          <cell r="P801" t="str">
            <v/>
          </cell>
          <cell r="S801" t="str">
            <v/>
          </cell>
        </row>
        <row r="802">
          <cell r="A802">
            <v>587</v>
          </cell>
          <cell r="B802" t="str">
            <v>FD-7008-E-7000</v>
          </cell>
          <cell r="C802" t="str">
            <v>FD-E06-E06-023</v>
          </cell>
          <cell r="D802" t="str">
            <v>E.40.EL.070.085</v>
          </cell>
          <cell r="E802" t="str">
            <v>Folha de Dados (Quadro de Distribuição)</v>
          </cell>
          <cell r="F802">
            <v>0</v>
          </cell>
          <cell r="H802" t="str">
            <v>A4</v>
          </cell>
          <cell r="I802">
            <v>0.125</v>
          </cell>
          <cell r="J802">
            <v>39427</v>
          </cell>
          <cell r="K802">
            <v>39433</v>
          </cell>
          <cell r="P802" t="str">
            <v/>
          </cell>
          <cell r="S802" t="str">
            <v/>
          </cell>
        </row>
        <row r="803">
          <cell r="A803">
            <v>588</v>
          </cell>
          <cell r="B803" t="str">
            <v>MD-7008-E-7000</v>
          </cell>
          <cell r="C803" t="str">
            <v>MD-E06-E06-023</v>
          </cell>
          <cell r="D803" t="str">
            <v>E.40.EL.070.085</v>
          </cell>
          <cell r="E803" t="str">
            <v>Memorial Descritivo</v>
          </cell>
          <cell r="F803">
            <v>0</v>
          </cell>
          <cell r="H803" t="str">
            <v>A4</v>
          </cell>
          <cell r="I803">
            <v>1</v>
          </cell>
          <cell r="J803">
            <v>39427</v>
          </cell>
          <cell r="K803">
            <v>39433</v>
          </cell>
          <cell r="P803" t="str">
            <v/>
          </cell>
          <cell r="S803" t="str">
            <v/>
          </cell>
        </row>
        <row r="804">
          <cell r="E804" t="str">
            <v>TELEFONIA E DADOS</v>
          </cell>
          <cell r="F804">
            <v>0</v>
          </cell>
          <cell r="P804" t="str">
            <v/>
          </cell>
          <cell r="S804" t="str">
            <v/>
          </cell>
        </row>
        <row r="805">
          <cell r="A805">
            <v>589</v>
          </cell>
          <cell r="B805" t="str">
            <v>7008-K-7000</v>
          </cell>
          <cell r="C805" t="str">
            <v>DE-E06-E47-011</v>
          </cell>
          <cell r="D805" t="str">
            <v>E.40.CM.070.080</v>
          </cell>
          <cell r="E805" t="str">
            <v>Planta Baixa</v>
          </cell>
          <cell r="F805">
            <v>0</v>
          </cell>
          <cell r="H805" t="str">
            <v>A1</v>
          </cell>
          <cell r="I805">
            <v>1</v>
          </cell>
          <cell r="J805">
            <v>39427</v>
          </cell>
          <cell r="K805">
            <v>39433</v>
          </cell>
          <cell r="P805" t="str">
            <v/>
          </cell>
          <cell r="S805" t="str">
            <v/>
          </cell>
        </row>
        <row r="806">
          <cell r="A806">
            <v>590</v>
          </cell>
          <cell r="B806" t="str">
            <v>LM-7008-K-7000</v>
          </cell>
          <cell r="C806" t="str">
            <v>LM-E06-E47-011</v>
          </cell>
          <cell r="D806" t="str">
            <v>E.40.CM.070.080</v>
          </cell>
          <cell r="E806" t="str">
            <v>Lista de Materiais</v>
          </cell>
          <cell r="F806">
            <v>0</v>
          </cell>
          <cell r="H806" t="str">
            <v>A4</v>
          </cell>
          <cell r="I806">
            <v>0.125</v>
          </cell>
          <cell r="J806">
            <v>39427</v>
          </cell>
          <cell r="K806">
            <v>39433</v>
          </cell>
          <cell r="P806" t="str">
            <v/>
          </cell>
          <cell r="S806" t="str">
            <v/>
          </cell>
        </row>
        <row r="807">
          <cell r="E807" t="str">
            <v>HIDROSSANITÁRIAS</v>
          </cell>
          <cell r="F807">
            <v>0</v>
          </cell>
          <cell r="P807" t="str">
            <v/>
          </cell>
          <cell r="S807" t="str">
            <v/>
          </cell>
        </row>
        <row r="808">
          <cell r="A808">
            <v>591</v>
          </cell>
          <cell r="B808" t="str">
            <v>7008-B-7000</v>
          </cell>
          <cell r="C808" t="str">
            <v>DE-E06-B49-070</v>
          </cell>
          <cell r="D808" t="str">
            <v>E.40.IE.070.085</v>
          </cell>
          <cell r="E808" t="str">
            <v xml:space="preserve">Água Fria - Planta </v>
          </cell>
          <cell r="F808">
            <v>0</v>
          </cell>
          <cell r="H808" t="str">
            <v>A1</v>
          </cell>
          <cell r="I808">
            <v>1</v>
          </cell>
          <cell r="J808">
            <v>39427</v>
          </cell>
          <cell r="K808">
            <v>39433</v>
          </cell>
          <cell r="P808" t="str">
            <v/>
          </cell>
          <cell r="S808" t="str">
            <v/>
          </cell>
        </row>
        <row r="809">
          <cell r="A809">
            <v>592</v>
          </cell>
          <cell r="B809" t="str">
            <v>7008-B-7001</v>
          </cell>
          <cell r="C809" t="str">
            <v>DE-E06-B49-071</v>
          </cell>
          <cell r="D809" t="str">
            <v>E.40.IE.070.085</v>
          </cell>
          <cell r="E809" t="str">
            <v>Água Fria - Isométrico</v>
          </cell>
          <cell r="F809">
            <v>0</v>
          </cell>
          <cell r="H809" t="str">
            <v>A1</v>
          </cell>
          <cell r="I809">
            <v>1</v>
          </cell>
          <cell r="J809">
            <v>39427</v>
          </cell>
          <cell r="K809">
            <v>39433</v>
          </cell>
          <cell r="P809" t="str">
            <v/>
          </cell>
          <cell r="S809" t="str">
            <v/>
          </cell>
        </row>
        <row r="810">
          <cell r="A810">
            <v>593</v>
          </cell>
          <cell r="B810" t="str">
            <v>7008-B-7002</v>
          </cell>
          <cell r="C810" t="str">
            <v>DE-E06-B49-072</v>
          </cell>
          <cell r="D810" t="str">
            <v>E.40.IE.070.085</v>
          </cell>
          <cell r="E810" t="str">
            <v>Planta Baixa - Esgoto Sanitário</v>
          </cell>
          <cell r="F810">
            <v>0</v>
          </cell>
          <cell r="H810" t="str">
            <v>A1</v>
          </cell>
          <cell r="I810">
            <v>1</v>
          </cell>
          <cell r="J810">
            <v>39427</v>
          </cell>
          <cell r="K810">
            <v>39433</v>
          </cell>
          <cell r="P810" t="str">
            <v/>
          </cell>
          <cell r="S810" t="str">
            <v/>
          </cell>
        </row>
        <row r="811">
          <cell r="A811">
            <v>594</v>
          </cell>
          <cell r="B811" t="str">
            <v>7008-B-7003</v>
          </cell>
          <cell r="C811" t="str">
            <v>DE-E06-B49-073</v>
          </cell>
          <cell r="D811" t="str">
            <v>E.40.IE.070.085</v>
          </cell>
          <cell r="E811" t="str">
            <v>Planta - Esquema Vertical e Detalhes - Esgoto Sanitário</v>
          </cell>
          <cell r="F811">
            <v>0</v>
          </cell>
          <cell r="H811" t="str">
            <v>A1</v>
          </cell>
          <cell r="I811">
            <v>1</v>
          </cell>
          <cell r="J811">
            <v>39427</v>
          </cell>
          <cell r="K811">
            <v>39433</v>
          </cell>
          <cell r="P811" t="str">
            <v/>
          </cell>
          <cell r="S811" t="str">
            <v/>
          </cell>
        </row>
        <row r="812">
          <cell r="A812">
            <v>595</v>
          </cell>
          <cell r="B812" t="str">
            <v>7008-B-7004</v>
          </cell>
          <cell r="C812" t="str">
            <v>DE-E06-B49-074</v>
          </cell>
          <cell r="D812" t="str">
            <v>E.40.IE.070.085</v>
          </cell>
          <cell r="E812" t="str">
            <v>Planta e Detalhes - Águas Pluviais</v>
          </cell>
          <cell r="F812">
            <v>0</v>
          </cell>
          <cell r="H812" t="str">
            <v>A1</v>
          </cell>
          <cell r="I812">
            <v>1</v>
          </cell>
          <cell r="J812">
            <v>39427</v>
          </cell>
          <cell r="K812">
            <v>39433</v>
          </cell>
          <cell r="P812" t="str">
            <v/>
          </cell>
          <cell r="S812" t="str">
            <v/>
          </cell>
        </row>
        <row r="813">
          <cell r="A813">
            <v>596</v>
          </cell>
          <cell r="B813" t="str">
            <v>LM-7008-B-7000</v>
          </cell>
          <cell r="C813" t="str">
            <v>LM-E06-B49-022</v>
          </cell>
          <cell r="D813" t="str">
            <v>E.40.IE.070.085</v>
          </cell>
          <cell r="E813" t="str">
            <v>Lista de Material</v>
          </cell>
          <cell r="F813">
            <v>0</v>
          </cell>
          <cell r="H813" t="str">
            <v>A4</v>
          </cell>
          <cell r="I813">
            <v>0.375</v>
          </cell>
          <cell r="J813">
            <v>39427</v>
          </cell>
          <cell r="K813">
            <v>39433</v>
          </cell>
          <cell r="P813" t="str">
            <v/>
          </cell>
          <cell r="S813" t="str">
            <v/>
          </cell>
        </row>
        <row r="814">
          <cell r="E814" t="str">
            <v>ORÇAMENTAÇÃO</v>
          </cell>
          <cell r="F814">
            <v>0</v>
          </cell>
          <cell r="P814" t="str">
            <v/>
          </cell>
          <cell r="S814" t="str">
            <v/>
          </cell>
        </row>
        <row r="815">
          <cell r="A815">
            <v>597</v>
          </cell>
          <cell r="B815" t="str">
            <v>RT-7008-H-7000</v>
          </cell>
          <cell r="C815" t="str">
            <v>RT-E06-B00-021</v>
          </cell>
          <cell r="D815" t="str">
            <v>E.40.00.000.006</v>
          </cell>
          <cell r="E815" t="str">
            <v>Pacote para Orçamentação</v>
          </cell>
          <cell r="F815">
            <v>0</v>
          </cell>
          <cell r="H815" t="str">
            <v>A4</v>
          </cell>
          <cell r="I815">
            <v>2.5</v>
          </cell>
          <cell r="J815">
            <v>39473</v>
          </cell>
          <cell r="K815">
            <v>39532</v>
          </cell>
          <cell r="P815" t="str">
            <v/>
          </cell>
          <cell r="S815" t="str">
            <v/>
          </cell>
        </row>
        <row r="816">
          <cell r="E816" t="str">
            <v>ANÁLISE DE PROPOSTA</v>
          </cell>
          <cell r="F816">
            <v>0</v>
          </cell>
          <cell r="P816" t="str">
            <v/>
          </cell>
          <cell r="S816" t="str">
            <v/>
          </cell>
        </row>
        <row r="817">
          <cell r="A817">
            <v>598</v>
          </cell>
          <cell r="B817" t="str">
            <v>PT-7008-H-7000</v>
          </cell>
          <cell r="C817" t="str">
            <v>PT-E06-B00-021</v>
          </cell>
          <cell r="D817" t="str">
            <v>E.40.00.000.006</v>
          </cell>
          <cell r="E817" t="str">
            <v>Análise de Proposta</v>
          </cell>
          <cell r="F817">
            <v>0</v>
          </cell>
          <cell r="H817" t="str">
            <v>A4</v>
          </cell>
          <cell r="I817">
            <v>1.25</v>
          </cell>
          <cell r="J817">
            <v>39473</v>
          </cell>
          <cell r="K817">
            <v>39532</v>
          </cell>
          <cell r="P817" t="str">
            <v/>
          </cell>
          <cell r="S817" t="str">
            <v/>
          </cell>
        </row>
        <row r="818">
          <cell r="B818">
            <v>7009</v>
          </cell>
          <cell r="E818" t="str">
            <v>RESTAURANTE / AGÊNCIAS BANCÁRIAS</v>
          </cell>
          <cell r="F818">
            <v>0</v>
          </cell>
          <cell r="P818" t="str">
            <v/>
          </cell>
          <cell r="S818" t="str">
            <v/>
          </cell>
        </row>
        <row r="819">
          <cell r="E819" t="str">
            <v>ARQUITETURA</v>
          </cell>
          <cell r="F819">
            <v>0</v>
          </cell>
          <cell r="P819" t="str">
            <v/>
          </cell>
          <cell r="S819" t="str">
            <v/>
          </cell>
        </row>
        <row r="820">
          <cell r="A820">
            <v>599</v>
          </cell>
          <cell r="B820" t="str">
            <v>7009-A-7000</v>
          </cell>
          <cell r="C820" t="str">
            <v>DE-E06-B15-099</v>
          </cell>
          <cell r="D820" t="str">
            <v>E.40.AR.070.110</v>
          </cell>
          <cell r="E820" t="str">
            <v>Planta Baixa</v>
          </cell>
          <cell r="F820">
            <v>0</v>
          </cell>
          <cell r="H820" t="str">
            <v>A0</v>
          </cell>
          <cell r="I820">
            <v>2</v>
          </cell>
          <cell r="J820">
            <v>39407</v>
          </cell>
          <cell r="K820">
            <v>39416</v>
          </cell>
          <cell r="P820" t="str">
            <v/>
          </cell>
          <cell r="S820" t="str">
            <v/>
          </cell>
        </row>
        <row r="821">
          <cell r="A821">
            <v>600</v>
          </cell>
          <cell r="B821" t="str">
            <v>7009-A-7001</v>
          </cell>
          <cell r="C821" t="str">
            <v>DE-E06-B15-100</v>
          </cell>
          <cell r="D821" t="str">
            <v>E.40.AR.070.110</v>
          </cell>
          <cell r="E821" t="str">
            <v>Cobertura</v>
          </cell>
          <cell r="F821">
            <v>0</v>
          </cell>
          <cell r="H821" t="str">
            <v>A0</v>
          </cell>
          <cell r="I821">
            <v>2</v>
          </cell>
          <cell r="J821">
            <v>39407</v>
          </cell>
          <cell r="K821">
            <v>39416</v>
          </cell>
          <cell r="P821" t="str">
            <v/>
          </cell>
          <cell r="S821" t="str">
            <v/>
          </cell>
        </row>
        <row r="822">
          <cell r="A822">
            <v>601</v>
          </cell>
          <cell r="B822" t="str">
            <v>7009-A-7002</v>
          </cell>
          <cell r="C822" t="str">
            <v>DE-E06-B15-101</v>
          </cell>
          <cell r="D822" t="str">
            <v>E.40.AR.070.110</v>
          </cell>
          <cell r="E822" t="str">
            <v>Cortes</v>
          </cell>
          <cell r="F822">
            <v>0</v>
          </cell>
          <cell r="H822" t="str">
            <v>A1</v>
          </cell>
          <cell r="I822">
            <v>1</v>
          </cell>
          <cell r="J822">
            <v>39407</v>
          </cell>
          <cell r="K822">
            <v>39416</v>
          </cell>
          <cell r="P822" t="str">
            <v/>
          </cell>
          <cell r="S822" t="str">
            <v/>
          </cell>
        </row>
        <row r="823">
          <cell r="A823">
            <v>602</v>
          </cell>
          <cell r="B823" t="str">
            <v>7009-A-7003</v>
          </cell>
          <cell r="C823" t="str">
            <v>DE-E06-B15-102</v>
          </cell>
          <cell r="D823" t="str">
            <v>E.40.AR.070.110</v>
          </cell>
          <cell r="E823" t="str">
            <v>Fachadas</v>
          </cell>
          <cell r="F823">
            <v>0</v>
          </cell>
          <cell r="H823" t="str">
            <v>A1</v>
          </cell>
          <cell r="I823">
            <v>1</v>
          </cell>
          <cell r="J823">
            <v>39407</v>
          </cell>
          <cell r="K823">
            <v>39416</v>
          </cell>
          <cell r="P823" t="str">
            <v/>
          </cell>
          <cell r="S823" t="str">
            <v/>
          </cell>
        </row>
        <row r="824">
          <cell r="A824">
            <v>603</v>
          </cell>
          <cell r="B824" t="str">
            <v>7009-A-7004</v>
          </cell>
          <cell r="C824" t="str">
            <v>DE-E06-B15-103</v>
          </cell>
          <cell r="D824" t="str">
            <v>E.40.AR.070.120</v>
          </cell>
          <cell r="E824" t="str">
            <v>Det. Lanchonete/Sanitários</v>
          </cell>
          <cell r="F824">
            <v>0</v>
          </cell>
          <cell r="H824" t="str">
            <v>A1</v>
          </cell>
          <cell r="I824">
            <v>1</v>
          </cell>
          <cell r="J824">
            <v>39427</v>
          </cell>
          <cell r="K824">
            <v>39431</v>
          </cell>
          <cell r="P824" t="str">
            <v/>
          </cell>
          <cell r="S824" t="str">
            <v/>
          </cell>
        </row>
        <row r="825">
          <cell r="A825">
            <v>604</v>
          </cell>
          <cell r="B825" t="str">
            <v>7009-A-7005</v>
          </cell>
          <cell r="C825" t="str">
            <v>DE-E06-B15-104</v>
          </cell>
          <cell r="D825" t="str">
            <v>E.40.AR.070.120</v>
          </cell>
          <cell r="E825" t="str">
            <v>Det. Lanchonete/Sanitários</v>
          </cell>
          <cell r="F825">
            <v>0</v>
          </cell>
          <cell r="H825" t="str">
            <v>A1</v>
          </cell>
          <cell r="I825">
            <v>1</v>
          </cell>
          <cell r="J825">
            <v>39427</v>
          </cell>
          <cell r="K825">
            <v>39431</v>
          </cell>
          <cell r="P825" t="str">
            <v/>
          </cell>
          <cell r="S825" t="str">
            <v/>
          </cell>
        </row>
        <row r="826">
          <cell r="A826">
            <v>605</v>
          </cell>
          <cell r="B826" t="str">
            <v>7009-A-7006</v>
          </cell>
          <cell r="C826" t="str">
            <v>DE-E06-B15-105</v>
          </cell>
          <cell r="D826" t="str">
            <v>E.40.AR.070.120</v>
          </cell>
          <cell r="E826" t="str">
            <v>Det. Cozinha</v>
          </cell>
          <cell r="F826">
            <v>0</v>
          </cell>
          <cell r="H826" t="str">
            <v>A1</v>
          </cell>
          <cell r="I826">
            <v>1</v>
          </cell>
          <cell r="J826">
            <v>39427</v>
          </cell>
          <cell r="K826">
            <v>39431</v>
          </cell>
          <cell r="P826" t="str">
            <v/>
          </cell>
          <cell r="S826" t="str">
            <v/>
          </cell>
        </row>
        <row r="827">
          <cell r="A827">
            <v>606</v>
          </cell>
          <cell r="B827" t="str">
            <v>7009-A-7007</v>
          </cell>
          <cell r="C827" t="str">
            <v>DE-E06-B15-106</v>
          </cell>
          <cell r="D827" t="str">
            <v>E.40.AR.070.120</v>
          </cell>
          <cell r="E827" t="str">
            <v>Det. Vestiários</v>
          </cell>
          <cell r="F827">
            <v>0</v>
          </cell>
          <cell r="H827" t="str">
            <v>A1</v>
          </cell>
          <cell r="I827">
            <v>1</v>
          </cell>
          <cell r="J827">
            <v>39427</v>
          </cell>
          <cell r="K827">
            <v>39431</v>
          </cell>
          <cell r="P827" t="str">
            <v/>
          </cell>
          <cell r="S827" t="str">
            <v/>
          </cell>
        </row>
        <row r="828">
          <cell r="A828">
            <v>607</v>
          </cell>
          <cell r="B828" t="str">
            <v>7009-A-7008</v>
          </cell>
          <cell r="C828" t="str">
            <v>DE-E06-B15-107</v>
          </cell>
          <cell r="D828" t="str">
            <v>E.40.AR.070.120</v>
          </cell>
          <cell r="E828" t="str">
            <v>Paginação de Forro</v>
          </cell>
          <cell r="F828">
            <v>0</v>
          </cell>
          <cell r="H828" t="str">
            <v>A1</v>
          </cell>
          <cell r="I828">
            <v>1</v>
          </cell>
          <cell r="J828">
            <v>39427</v>
          </cell>
          <cell r="K828">
            <v>39431</v>
          </cell>
          <cell r="P828" t="str">
            <v/>
          </cell>
          <cell r="S828" t="str">
            <v/>
          </cell>
        </row>
        <row r="829">
          <cell r="A829">
            <v>608</v>
          </cell>
          <cell r="B829" t="str">
            <v>7009-A-7009</v>
          </cell>
          <cell r="C829" t="str">
            <v>DE-E06-B15-108</v>
          </cell>
          <cell r="D829" t="str">
            <v>E.40.AR.070.120</v>
          </cell>
          <cell r="E829" t="str">
            <v>Lay out de Mobiliário do refeitório</v>
          </cell>
          <cell r="F829">
            <v>0</v>
          </cell>
          <cell r="H829" t="str">
            <v>A0</v>
          </cell>
          <cell r="I829">
            <v>2</v>
          </cell>
          <cell r="J829">
            <v>39427</v>
          </cell>
          <cell r="K829">
            <v>39431</v>
          </cell>
          <cell r="P829" t="str">
            <v/>
          </cell>
          <cell r="S829" t="str">
            <v/>
          </cell>
        </row>
        <row r="830">
          <cell r="E830" t="str">
            <v>CONCRETO</v>
          </cell>
          <cell r="F830">
            <v>0</v>
          </cell>
          <cell r="P830" t="str">
            <v/>
          </cell>
          <cell r="S830" t="str">
            <v/>
          </cell>
        </row>
        <row r="831">
          <cell r="A831">
            <v>609</v>
          </cell>
          <cell r="B831" t="str">
            <v>LV-7009-C-7000</v>
          </cell>
          <cell r="C831" t="str">
            <v>LV-E06-B03-027</v>
          </cell>
          <cell r="D831" t="str">
            <v>E.40.CN.070.075</v>
          </cell>
          <cell r="E831" t="str">
            <v>Lista de Verificação de Desenhos de Fornecedores</v>
          </cell>
          <cell r="F831">
            <v>0</v>
          </cell>
          <cell r="H831" t="str">
            <v>A4</v>
          </cell>
          <cell r="I831">
            <v>14</v>
          </cell>
          <cell r="J831">
            <v>39447</v>
          </cell>
          <cell r="K831">
            <v>39453</v>
          </cell>
          <cell r="P831" t="str">
            <v/>
          </cell>
          <cell r="S831" t="str">
            <v/>
          </cell>
        </row>
        <row r="832">
          <cell r="E832" t="str">
            <v>METÁLICA</v>
          </cell>
          <cell r="F832">
            <v>0</v>
          </cell>
          <cell r="P832" t="str">
            <v/>
          </cell>
          <cell r="S832" t="str">
            <v/>
          </cell>
        </row>
        <row r="833">
          <cell r="A833">
            <v>610</v>
          </cell>
          <cell r="B833" t="str">
            <v>LV-7009-S-7000</v>
          </cell>
          <cell r="C833" t="str">
            <v>LV-E06-B04-026</v>
          </cell>
          <cell r="D833" t="str">
            <v>E.40.EM.070.075</v>
          </cell>
          <cell r="E833" t="str">
            <v>Lista de Verificação de Desenhos de Fornecedores</v>
          </cell>
          <cell r="F833">
            <v>0</v>
          </cell>
          <cell r="H833" t="str">
            <v>A4</v>
          </cell>
          <cell r="I833">
            <v>8</v>
          </cell>
          <cell r="J833">
            <v>39447</v>
          </cell>
          <cell r="K833">
            <v>39453</v>
          </cell>
          <cell r="P833" t="str">
            <v/>
          </cell>
          <cell r="S833" t="str">
            <v/>
          </cell>
        </row>
        <row r="834">
          <cell r="E834" t="str">
            <v>ELÉTRICA</v>
          </cell>
          <cell r="F834">
            <v>0</v>
          </cell>
          <cell r="P834" t="str">
            <v/>
          </cell>
          <cell r="S834" t="str">
            <v/>
          </cell>
        </row>
        <row r="835">
          <cell r="A835">
            <v>611</v>
          </cell>
          <cell r="B835" t="str">
            <v>7009-E-7000 e 7001</v>
          </cell>
          <cell r="C835" t="str">
            <v>DE-E06-E06-090</v>
          </cell>
          <cell r="D835" t="str">
            <v>E.40.EL.070.100</v>
          </cell>
          <cell r="E835" t="str">
            <v>Planta de Distribuição de Força e Aterramento</v>
          </cell>
          <cell r="F835">
            <v>0</v>
          </cell>
          <cell r="H835" t="str">
            <v>A1</v>
          </cell>
          <cell r="I835">
            <v>2</v>
          </cell>
          <cell r="J835">
            <v>39427</v>
          </cell>
          <cell r="K835">
            <v>39433</v>
          </cell>
          <cell r="P835" t="str">
            <v/>
          </cell>
          <cell r="S835" t="str">
            <v/>
          </cell>
        </row>
        <row r="836">
          <cell r="A836">
            <v>612</v>
          </cell>
          <cell r="B836" t="str">
            <v>7009-E-7002 e 7003</v>
          </cell>
          <cell r="C836" t="str">
            <v>DE-E06-E06-091</v>
          </cell>
          <cell r="D836" t="str">
            <v>E.40.EL.070.100</v>
          </cell>
          <cell r="E836" t="str">
            <v>Planta de Iluminação e Tomadas de Corrente</v>
          </cell>
          <cell r="F836">
            <v>0</v>
          </cell>
          <cell r="H836" t="str">
            <v>A1</v>
          </cell>
          <cell r="I836">
            <v>2</v>
          </cell>
          <cell r="J836">
            <v>39427</v>
          </cell>
          <cell r="K836">
            <v>39433</v>
          </cell>
          <cell r="P836" t="str">
            <v/>
          </cell>
          <cell r="S836" t="str">
            <v/>
          </cell>
        </row>
        <row r="837">
          <cell r="A837">
            <v>613</v>
          </cell>
          <cell r="B837" t="str">
            <v>7009-E-7004  e 7005</v>
          </cell>
          <cell r="C837" t="str">
            <v>DE-E06-E06-092</v>
          </cell>
          <cell r="D837" t="str">
            <v>E.40.EL.070.100</v>
          </cell>
          <cell r="E837" t="str">
            <v>Planta de SPDA</v>
          </cell>
          <cell r="F837">
            <v>0</v>
          </cell>
          <cell r="H837" t="str">
            <v>A1</v>
          </cell>
          <cell r="I837">
            <v>2</v>
          </cell>
          <cell r="J837">
            <v>39427</v>
          </cell>
          <cell r="K837">
            <v>39433</v>
          </cell>
          <cell r="P837" t="str">
            <v/>
          </cell>
          <cell r="S837" t="str">
            <v/>
          </cell>
        </row>
        <row r="838">
          <cell r="A838">
            <v>614</v>
          </cell>
          <cell r="B838" t="str">
            <v>7009-E-7006 a 7008</v>
          </cell>
          <cell r="C838" t="str">
            <v>DE-E06-E06-093</v>
          </cell>
          <cell r="D838" t="str">
            <v>E.40.EL.070.100</v>
          </cell>
          <cell r="E838" t="str">
            <v>Diagrama Unifilar e Quadro de Cargas Elétricas</v>
          </cell>
          <cell r="F838">
            <v>0</v>
          </cell>
          <cell r="H838" t="str">
            <v>A1</v>
          </cell>
          <cell r="I838">
            <v>3.75</v>
          </cell>
          <cell r="J838">
            <v>39427</v>
          </cell>
          <cell r="K838">
            <v>39433</v>
          </cell>
          <cell r="P838" t="str">
            <v/>
          </cell>
          <cell r="S838" t="str">
            <v/>
          </cell>
        </row>
        <row r="839">
          <cell r="A839">
            <v>615</v>
          </cell>
          <cell r="B839" t="str">
            <v>MC-7009-E-7000</v>
          </cell>
          <cell r="C839" t="str">
            <v>MC-E06-E06-047</v>
          </cell>
          <cell r="D839" t="str">
            <v>E.40.EL.070.100</v>
          </cell>
          <cell r="E839" t="str">
            <v>Memória de Cálculo de Iluminação</v>
          </cell>
          <cell r="F839">
            <v>0</v>
          </cell>
          <cell r="H839" t="str">
            <v>A4</v>
          </cell>
          <cell r="I839">
            <v>3</v>
          </cell>
          <cell r="J839">
            <v>39427</v>
          </cell>
          <cell r="K839">
            <v>39433</v>
          </cell>
          <cell r="P839" t="str">
            <v/>
          </cell>
          <cell r="S839" t="str">
            <v/>
          </cell>
        </row>
        <row r="840">
          <cell r="A840">
            <v>616</v>
          </cell>
          <cell r="B840" t="str">
            <v>MC-7009-E-7001</v>
          </cell>
          <cell r="C840" t="str">
            <v>MC-E06-E06-048</v>
          </cell>
          <cell r="D840" t="str">
            <v>E.40.EL.070.100</v>
          </cell>
          <cell r="E840" t="str">
            <v>Memória de Cálculo de SPDA</v>
          </cell>
          <cell r="F840">
            <v>0</v>
          </cell>
          <cell r="H840" t="str">
            <v>A4</v>
          </cell>
          <cell r="I840">
            <v>3</v>
          </cell>
          <cell r="J840">
            <v>39427</v>
          </cell>
          <cell r="K840">
            <v>39433</v>
          </cell>
          <cell r="P840" t="str">
            <v/>
          </cell>
          <cell r="S840" t="str">
            <v/>
          </cell>
        </row>
        <row r="841">
          <cell r="A841">
            <v>617</v>
          </cell>
          <cell r="B841" t="str">
            <v>LM-7009-E-7000</v>
          </cell>
          <cell r="C841" t="str">
            <v>LM-E06-E06-024</v>
          </cell>
          <cell r="D841" t="str">
            <v>E.40.EL.070.100</v>
          </cell>
          <cell r="E841" t="str">
            <v>Lista de Materiais</v>
          </cell>
          <cell r="F841">
            <v>0</v>
          </cell>
          <cell r="H841" t="str">
            <v>A4</v>
          </cell>
          <cell r="I841">
            <v>1.375</v>
          </cell>
          <cell r="J841">
            <v>39427</v>
          </cell>
          <cell r="K841">
            <v>39433</v>
          </cell>
          <cell r="P841" t="str">
            <v/>
          </cell>
          <cell r="S841" t="str">
            <v/>
          </cell>
        </row>
        <row r="842">
          <cell r="A842">
            <v>618</v>
          </cell>
          <cell r="B842" t="str">
            <v>FD-7009-E-7000</v>
          </cell>
          <cell r="C842" t="str">
            <v>FD-E06-E06-024</v>
          </cell>
          <cell r="D842" t="str">
            <v>E.40.EL.070.100</v>
          </cell>
          <cell r="E842" t="str">
            <v>Folha de Dados (Quadro de Distribuição)</v>
          </cell>
          <cell r="F842">
            <v>0</v>
          </cell>
          <cell r="H842" t="str">
            <v>A4</v>
          </cell>
          <cell r="I842">
            <v>0.125</v>
          </cell>
          <cell r="J842">
            <v>39427</v>
          </cell>
          <cell r="K842">
            <v>39433</v>
          </cell>
          <cell r="P842" t="str">
            <v/>
          </cell>
          <cell r="S842" t="str">
            <v/>
          </cell>
        </row>
        <row r="843">
          <cell r="A843">
            <v>619</v>
          </cell>
          <cell r="B843" t="str">
            <v>FD-7009-E-7001</v>
          </cell>
          <cell r="C843" t="str">
            <v>FD-E06-E06-025</v>
          </cell>
          <cell r="D843" t="str">
            <v>E.40.EL.070.100</v>
          </cell>
          <cell r="E843" t="str">
            <v>Folha de Dados (Quadro de Distribuição)</v>
          </cell>
          <cell r="F843">
            <v>0</v>
          </cell>
          <cell r="H843" t="str">
            <v>A4</v>
          </cell>
          <cell r="I843">
            <v>0.125</v>
          </cell>
          <cell r="J843">
            <v>39427</v>
          </cell>
          <cell r="K843">
            <v>39433</v>
          </cell>
          <cell r="P843" t="str">
            <v/>
          </cell>
          <cell r="S843" t="str">
            <v/>
          </cell>
        </row>
        <row r="844">
          <cell r="A844">
            <v>620</v>
          </cell>
          <cell r="B844" t="str">
            <v>FD-7009-E-7002</v>
          </cell>
          <cell r="C844" t="str">
            <v>FD-E06-E06-026</v>
          </cell>
          <cell r="D844" t="str">
            <v>E.40.EL.070.100</v>
          </cell>
          <cell r="E844" t="str">
            <v>Folha de Dados (Quadro de Distribuição)</v>
          </cell>
          <cell r="F844">
            <v>0</v>
          </cell>
          <cell r="H844" t="str">
            <v>A4</v>
          </cell>
          <cell r="I844">
            <v>0.125</v>
          </cell>
          <cell r="J844">
            <v>39427</v>
          </cell>
          <cell r="K844">
            <v>39433</v>
          </cell>
          <cell r="P844" t="str">
            <v/>
          </cell>
          <cell r="S844" t="str">
            <v/>
          </cell>
        </row>
        <row r="845">
          <cell r="A845">
            <v>621</v>
          </cell>
          <cell r="B845" t="str">
            <v>MD-7009-E-7000</v>
          </cell>
          <cell r="C845" t="str">
            <v>MD-E06-E06-024</v>
          </cell>
          <cell r="D845" t="str">
            <v>E.40.EL.070.100</v>
          </cell>
          <cell r="E845" t="str">
            <v>Memorial Descritivo</v>
          </cell>
          <cell r="F845">
            <v>0</v>
          </cell>
          <cell r="H845" t="str">
            <v>A4</v>
          </cell>
          <cell r="I845">
            <v>1</v>
          </cell>
          <cell r="J845">
            <v>39427</v>
          </cell>
          <cell r="K845">
            <v>39433</v>
          </cell>
          <cell r="P845" t="str">
            <v/>
          </cell>
          <cell r="S845" t="str">
            <v/>
          </cell>
        </row>
        <row r="846">
          <cell r="E846" t="str">
            <v>TELEFONIA E DADOS</v>
          </cell>
          <cell r="F846">
            <v>0</v>
          </cell>
          <cell r="P846" t="str">
            <v/>
          </cell>
          <cell r="S846" t="str">
            <v/>
          </cell>
        </row>
        <row r="847">
          <cell r="A847">
            <v>622</v>
          </cell>
          <cell r="B847" t="str">
            <v>7009-K-7000</v>
          </cell>
          <cell r="C847" t="str">
            <v>DE-E06-E47-012</v>
          </cell>
          <cell r="D847" t="str">
            <v>E.40.CM.070.095</v>
          </cell>
          <cell r="E847" t="str">
            <v>Planta Baixa</v>
          </cell>
          <cell r="F847">
            <v>0</v>
          </cell>
          <cell r="H847" t="str">
            <v>A1</v>
          </cell>
          <cell r="I847">
            <v>1</v>
          </cell>
          <cell r="J847">
            <v>39427</v>
          </cell>
          <cell r="K847">
            <v>39433</v>
          </cell>
          <cell r="P847" t="str">
            <v/>
          </cell>
          <cell r="S847" t="str">
            <v/>
          </cell>
        </row>
        <row r="848">
          <cell r="A848">
            <v>623</v>
          </cell>
          <cell r="B848" t="str">
            <v>LM-7009-K-7000</v>
          </cell>
          <cell r="C848" t="str">
            <v>LM-E06-E47-012</v>
          </cell>
          <cell r="D848" t="str">
            <v>E.40.CM.070.095</v>
          </cell>
          <cell r="E848" t="str">
            <v>Lista de Materiais</v>
          </cell>
          <cell r="F848">
            <v>0</v>
          </cell>
          <cell r="H848" t="str">
            <v>A4</v>
          </cell>
          <cell r="I848">
            <v>0.125</v>
          </cell>
          <cell r="J848">
            <v>39427</v>
          </cell>
          <cell r="K848">
            <v>39433</v>
          </cell>
          <cell r="P848" t="str">
            <v/>
          </cell>
          <cell r="S848" t="str">
            <v/>
          </cell>
        </row>
        <row r="849">
          <cell r="E849" t="str">
            <v>HIDROSSANITÁRIAS</v>
          </cell>
          <cell r="F849">
            <v>0</v>
          </cell>
          <cell r="P849" t="str">
            <v/>
          </cell>
          <cell r="S849" t="str">
            <v/>
          </cell>
        </row>
        <row r="850">
          <cell r="A850">
            <v>624</v>
          </cell>
          <cell r="B850" t="str">
            <v>7009-B-7000</v>
          </cell>
          <cell r="C850" t="str">
            <v>DE-E06-B49-075</v>
          </cell>
          <cell r="D850" t="str">
            <v>E.40.IE.070.100</v>
          </cell>
          <cell r="E850" t="str">
            <v>Planta Baixa - Água Fria e Quente</v>
          </cell>
          <cell r="F850">
            <v>0</v>
          </cell>
          <cell r="H850" t="str">
            <v>A1</v>
          </cell>
          <cell r="I850">
            <v>1</v>
          </cell>
          <cell r="J850">
            <v>39427</v>
          </cell>
          <cell r="K850">
            <v>39433</v>
          </cell>
          <cell r="P850" t="str">
            <v/>
          </cell>
          <cell r="S850" t="str">
            <v/>
          </cell>
        </row>
        <row r="851">
          <cell r="A851">
            <v>625</v>
          </cell>
          <cell r="B851" t="str">
            <v>7009-B-7001</v>
          </cell>
          <cell r="C851" t="str">
            <v>DE-E06-B49-076</v>
          </cell>
          <cell r="D851" t="str">
            <v>E.40.IE.070.100</v>
          </cell>
          <cell r="E851" t="str">
            <v>Isométricos - Água Fria e Quente</v>
          </cell>
          <cell r="F851">
            <v>0</v>
          </cell>
          <cell r="H851" t="str">
            <v>A1</v>
          </cell>
          <cell r="I851">
            <v>2</v>
          </cell>
          <cell r="J851">
            <v>39427</v>
          </cell>
          <cell r="K851">
            <v>39433</v>
          </cell>
          <cell r="P851" t="str">
            <v/>
          </cell>
          <cell r="S851" t="str">
            <v/>
          </cell>
        </row>
        <row r="852">
          <cell r="A852">
            <v>626</v>
          </cell>
          <cell r="B852" t="str">
            <v>7009-B-7002</v>
          </cell>
          <cell r="C852" t="str">
            <v>DE-E06-B49-077</v>
          </cell>
          <cell r="D852" t="str">
            <v>E.40.IE.070.100</v>
          </cell>
          <cell r="E852" t="str">
            <v>Planta Baixa - Esgoto Sanitário</v>
          </cell>
          <cell r="F852">
            <v>0</v>
          </cell>
          <cell r="H852" t="str">
            <v>A1</v>
          </cell>
          <cell r="I852">
            <v>1</v>
          </cell>
          <cell r="J852">
            <v>39427</v>
          </cell>
          <cell r="K852">
            <v>39433</v>
          </cell>
          <cell r="P852" t="str">
            <v/>
          </cell>
          <cell r="S852" t="str">
            <v/>
          </cell>
        </row>
        <row r="853">
          <cell r="A853">
            <v>627</v>
          </cell>
          <cell r="B853" t="str">
            <v>7009-B-7003</v>
          </cell>
          <cell r="C853" t="str">
            <v>DE-E06-B49-078</v>
          </cell>
          <cell r="D853" t="str">
            <v>E.40.IE.070.100</v>
          </cell>
          <cell r="E853" t="str">
            <v>Planta - Esquema Vertical e Detalhes - Esgoto Sanitário</v>
          </cell>
          <cell r="F853">
            <v>0</v>
          </cell>
          <cell r="H853" t="str">
            <v>A1</v>
          </cell>
          <cell r="I853">
            <v>2</v>
          </cell>
          <cell r="J853">
            <v>39427</v>
          </cell>
          <cell r="K853">
            <v>39433</v>
          </cell>
          <cell r="P853" t="str">
            <v/>
          </cell>
          <cell r="S853" t="str">
            <v/>
          </cell>
        </row>
        <row r="854">
          <cell r="A854">
            <v>628</v>
          </cell>
          <cell r="B854" t="str">
            <v>7009-B-7004</v>
          </cell>
          <cell r="C854" t="str">
            <v>DE-E06-B49-079</v>
          </cell>
          <cell r="D854" t="str">
            <v>E.40.IE.070.100</v>
          </cell>
          <cell r="E854" t="str">
            <v>Águas Pluviais - Planta</v>
          </cell>
          <cell r="F854">
            <v>0</v>
          </cell>
          <cell r="H854" t="str">
            <v>A1</v>
          </cell>
          <cell r="I854">
            <v>1</v>
          </cell>
          <cell r="J854">
            <v>39427</v>
          </cell>
          <cell r="K854">
            <v>39433</v>
          </cell>
          <cell r="P854" t="str">
            <v/>
          </cell>
          <cell r="S854" t="str">
            <v/>
          </cell>
        </row>
        <row r="855">
          <cell r="A855">
            <v>629</v>
          </cell>
          <cell r="B855" t="str">
            <v>7009-B-7005</v>
          </cell>
          <cell r="C855" t="str">
            <v>DE-E06-B49-080</v>
          </cell>
          <cell r="D855" t="str">
            <v>E.40.IE.070.100</v>
          </cell>
          <cell r="E855" t="str">
            <v>Águas Pluviais - Detalhes</v>
          </cell>
          <cell r="F855">
            <v>0</v>
          </cell>
          <cell r="H855" t="str">
            <v>A1</v>
          </cell>
          <cell r="I855">
            <v>1</v>
          </cell>
          <cell r="J855">
            <v>39427</v>
          </cell>
          <cell r="K855">
            <v>39433</v>
          </cell>
          <cell r="P855" t="str">
            <v/>
          </cell>
          <cell r="S855" t="str">
            <v/>
          </cell>
        </row>
        <row r="856">
          <cell r="A856">
            <v>630</v>
          </cell>
          <cell r="B856" t="str">
            <v>7009-B-7006</v>
          </cell>
          <cell r="C856" t="str">
            <v>DE-E06-B49-081</v>
          </cell>
          <cell r="D856" t="str">
            <v>E.40.IE.070.100</v>
          </cell>
          <cell r="E856" t="str">
            <v>Planta de Cobertura</v>
          </cell>
          <cell r="F856">
            <v>0</v>
          </cell>
          <cell r="H856" t="str">
            <v>A1</v>
          </cell>
          <cell r="I856">
            <v>1</v>
          </cell>
          <cell r="J856">
            <v>39427</v>
          </cell>
          <cell r="K856">
            <v>39433</v>
          </cell>
          <cell r="P856" t="str">
            <v/>
          </cell>
          <cell r="S856" t="str">
            <v/>
          </cell>
        </row>
        <row r="857">
          <cell r="A857">
            <v>631</v>
          </cell>
          <cell r="B857" t="str">
            <v>LM-7009-B-7000</v>
          </cell>
          <cell r="C857" t="str">
            <v>LM-E06-B49-023</v>
          </cell>
          <cell r="D857" t="str">
            <v>E.40.IE.070.100</v>
          </cell>
          <cell r="E857" t="str">
            <v>Lista de Material</v>
          </cell>
          <cell r="F857">
            <v>0</v>
          </cell>
          <cell r="H857" t="str">
            <v>A4</v>
          </cell>
          <cell r="I857">
            <v>0.375</v>
          </cell>
          <cell r="J857">
            <v>39427</v>
          </cell>
          <cell r="K857">
            <v>39433</v>
          </cell>
          <cell r="P857" t="str">
            <v/>
          </cell>
          <cell r="S857" t="str">
            <v/>
          </cell>
        </row>
        <row r="858">
          <cell r="A858">
            <v>632</v>
          </cell>
          <cell r="B858" t="str">
            <v>MC-7009-B-7000</v>
          </cell>
          <cell r="C858" t="str">
            <v>MC-E06-B49-001</v>
          </cell>
          <cell r="D858" t="str">
            <v>E.40.IE.070.100</v>
          </cell>
          <cell r="E858" t="str">
            <v>Memória de Cálculo</v>
          </cell>
          <cell r="F858">
            <v>0</v>
          </cell>
          <cell r="H858" t="str">
            <v>A4</v>
          </cell>
          <cell r="I858">
            <v>1</v>
          </cell>
          <cell r="J858">
            <v>39427</v>
          </cell>
          <cell r="K858">
            <v>39433</v>
          </cell>
          <cell r="P858" t="str">
            <v/>
          </cell>
          <cell r="S858" t="str">
            <v/>
          </cell>
        </row>
        <row r="859">
          <cell r="E859" t="str">
            <v>ORÇAMENTAÇÃO</v>
          </cell>
          <cell r="F859">
            <v>0</v>
          </cell>
          <cell r="P859" t="str">
            <v/>
          </cell>
          <cell r="S859" t="str">
            <v/>
          </cell>
        </row>
        <row r="860">
          <cell r="A860">
            <v>633</v>
          </cell>
          <cell r="B860" t="str">
            <v>RT-7009-H-7000</v>
          </cell>
          <cell r="C860" t="str">
            <v>RT-E06-B00-022</v>
          </cell>
          <cell r="D860" t="str">
            <v>E.40.00.000.006</v>
          </cell>
          <cell r="E860" t="str">
            <v>Pacote para Orçamentação</v>
          </cell>
          <cell r="F860">
            <v>0</v>
          </cell>
          <cell r="H860" t="str">
            <v>A4</v>
          </cell>
          <cell r="I860">
            <v>3.2</v>
          </cell>
          <cell r="J860">
            <v>39473</v>
          </cell>
          <cell r="K860">
            <v>39532</v>
          </cell>
          <cell r="P860" t="str">
            <v/>
          </cell>
          <cell r="S860" t="str">
            <v/>
          </cell>
        </row>
        <row r="861">
          <cell r="E861" t="str">
            <v>ANÁLISE DE PROPOSTA</v>
          </cell>
          <cell r="F861">
            <v>0</v>
          </cell>
          <cell r="P861" t="str">
            <v/>
          </cell>
          <cell r="S861" t="str">
            <v/>
          </cell>
        </row>
        <row r="862">
          <cell r="A862">
            <v>634</v>
          </cell>
          <cell r="B862" t="str">
            <v>PT-7009-H-7000</v>
          </cell>
          <cell r="C862" t="str">
            <v>PT-E06-B00-022</v>
          </cell>
          <cell r="D862" t="str">
            <v>E.40.00.000.006</v>
          </cell>
          <cell r="E862" t="str">
            <v>Análise de Proposta</v>
          </cell>
          <cell r="F862">
            <v>0</v>
          </cell>
          <cell r="H862" t="str">
            <v>A4</v>
          </cell>
          <cell r="I862">
            <v>1.5</v>
          </cell>
          <cell r="J862">
            <v>39473</v>
          </cell>
          <cell r="K862">
            <v>39532</v>
          </cell>
          <cell r="P862" t="str">
            <v/>
          </cell>
          <cell r="S862" t="str">
            <v/>
          </cell>
        </row>
        <row r="863">
          <cell r="B863">
            <v>7011</v>
          </cell>
          <cell r="E863" t="str">
            <v>BRIGADA DE INCÊNDIO E SEGURANÇA DO TRABALHO</v>
          </cell>
          <cell r="F863">
            <v>0</v>
          </cell>
          <cell r="P863" t="str">
            <v/>
          </cell>
          <cell r="S863" t="str">
            <v/>
          </cell>
        </row>
        <row r="864">
          <cell r="E864" t="str">
            <v>ARQUITETURA</v>
          </cell>
          <cell r="F864">
            <v>0</v>
          </cell>
          <cell r="P864" t="str">
            <v/>
          </cell>
          <cell r="S864" t="str">
            <v/>
          </cell>
        </row>
        <row r="865">
          <cell r="A865">
            <v>635</v>
          </cell>
          <cell r="B865" t="str">
            <v>7011-A-7000</v>
          </cell>
          <cell r="C865" t="str">
            <v>DE-E06-B15-109</v>
          </cell>
          <cell r="D865" t="str">
            <v>E.40.AR.070.125</v>
          </cell>
          <cell r="E865" t="str">
            <v>Planta Baixa e Cobertura</v>
          </cell>
          <cell r="F865">
            <v>0</v>
          </cell>
          <cell r="H865" t="str">
            <v>A1</v>
          </cell>
          <cell r="I865">
            <v>1</v>
          </cell>
          <cell r="J865">
            <v>39417</v>
          </cell>
          <cell r="K865">
            <v>39423</v>
          </cell>
          <cell r="P865" t="str">
            <v/>
          </cell>
          <cell r="S865" t="str">
            <v/>
          </cell>
        </row>
        <row r="866">
          <cell r="A866">
            <v>636</v>
          </cell>
          <cell r="B866" t="str">
            <v>7011-A-7001</v>
          </cell>
          <cell r="C866" t="str">
            <v>DE-E06-B15-110</v>
          </cell>
          <cell r="D866" t="str">
            <v>E.40.AR.070.125</v>
          </cell>
          <cell r="E866" t="str">
            <v>Cortes e Fachadas</v>
          </cell>
          <cell r="F866">
            <v>0</v>
          </cell>
          <cell r="H866" t="str">
            <v>A1</v>
          </cell>
          <cell r="I866">
            <v>1</v>
          </cell>
          <cell r="J866">
            <v>39417</v>
          </cell>
          <cell r="K866">
            <v>39423</v>
          </cell>
          <cell r="P866" t="str">
            <v/>
          </cell>
          <cell r="S866" t="str">
            <v/>
          </cell>
        </row>
        <row r="867">
          <cell r="A867">
            <v>637</v>
          </cell>
          <cell r="B867" t="str">
            <v>7011-A-7002</v>
          </cell>
          <cell r="C867" t="str">
            <v>DE-E06-B15-111</v>
          </cell>
          <cell r="D867" t="str">
            <v>E.40.AR.070.135</v>
          </cell>
          <cell r="E867" t="str">
            <v>Det. Sanitários/Copa</v>
          </cell>
          <cell r="F867">
            <v>0</v>
          </cell>
          <cell r="H867" t="str">
            <v>A1</v>
          </cell>
          <cell r="I867">
            <v>1</v>
          </cell>
          <cell r="J867">
            <v>39434</v>
          </cell>
          <cell r="K867">
            <v>39438</v>
          </cell>
          <cell r="P867" t="str">
            <v/>
          </cell>
          <cell r="S867" t="str">
            <v/>
          </cell>
        </row>
        <row r="868">
          <cell r="A868">
            <v>638</v>
          </cell>
          <cell r="B868" t="str">
            <v>7011-A-7003</v>
          </cell>
          <cell r="C868" t="str">
            <v>DE-E06-B15-112</v>
          </cell>
          <cell r="D868" t="str">
            <v>E.40.AR.070.135</v>
          </cell>
          <cell r="E868" t="str">
            <v>Paginação de Forro e Lay out de Mobiliário</v>
          </cell>
          <cell r="F868">
            <v>0</v>
          </cell>
          <cell r="H868" t="str">
            <v>A1</v>
          </cell>
          <cell r="I868">
            <v>1</v>
          </cell>
          <cell r="J868">
            <v>39434</v>
          </cell>
          <cell r="K868">
            <v>39438</v>
          </cell>
          <cell r="P868" t="str">
            <v/>
          </cell>
          <cell r="S868" t="str">
            <v/>
          </cell>
        </row>
        <row r="869">
          <cell r="E869" t="str">
            <v>CONCRETO</v>
          </cell>
          <cell r="F869">
            <v>0</v>
          </cell>
          <cell r="P869" t="str">
            <v/>
          </cell>
          <cell r="S869" t="str">
            <v/>
          </cell>
        </row>
        <row r="870">
          <cell r="A870">
            <v>639</v>
          </cell>
          <cell r="B870" t="str">
            <v>LV-7011-C-7000</v>
          </cell>
          <cell r="C870" t="str">
            <v>LV-E06-B03-028</v>
          </cell>
          <cell r="D870" t="str">
            <v>E.40.CN.070.085</v>
          </cell>
          <cell r="E870" t="str">
            <v>Lista de Verificação de Desenhos de Fornecedores</v>
          </cell>
          <cell r="F870">
            <v>0</v>
          </cell>
          <cell r="H870" t="str">
            <v>A4</v>
          </cell>
          <cell r="I870">
            <v>8</v>
          </cell>
          <cell r="J870">
            <v>39454</v>
          </cell>
          <cell r="K870">
            <v>39460</v>
          </cell>
          <cell r="P870" t="str">
            <v/>
          </cell>
          <cell r="S870" t="str">
            <v/>
          </cell>
        </row>
        <row r="871">
          <cell r="E871" t="str">
            <v>METÁLICA</v>
          </cell>
          <cell r="F871">
            <v>0</v>
          </cell>
          <cell r="P871" t="str">
            <v/>
          </cell>
          <cell r="S871" t="str">
            <v/>
          </cell>
        </row>
        <row r="872">
          <cell r="A872">
            <v>640</v>
          </cell>
          <cell r="B872" t="str">
            <v>LV-7011-S-7000</v>
          </cell>
          <cell r="C872" t="str">
            <v>LV-E06-B04-027</v>
          </cell>
          <cell r="D872" t="str">
            <v>E.40.EM.070.085</v>
          </cell>
          <cell r="E872" t="str">
            <v>Lista de Verificação de Desenhos de Fornecedores</v>
          </cell>
          <cell r="F872">
            <v>0</v>
          </cell>
          <cell r="H872" t="str">
            <v>A4</v>
          </cell>
          <cell r="I872">
            <v>6</v>
          </cell>
          <cell r="J872">
            <v>39454</v>
          </cell>
          <cell r="K872">
            <v>39460</v>
          </cell>
          <cell r="P872" t="str">
            <v/>
          </cell>
          <cell r="S872" t="str">
            <v/>
          </cell>
        </row>
        <row r="873">
          <cell r="E873" t="str">
            <v>ELÉTRICA</v>
          </cell>
          <cell r="F873">
            <v>0</v>
          </cell>
          <cell r="P873" t="str">
            <v/>
          </cell>
          <cell r="S873" t="str">
            <v/>
          </cell>
        </row>
        <row r="874">
          <cell r="A874">
            <v>641</v>
          </cell>
          <cell r="B874" t="str">
            <v>7011-E-7000</v>
          </cell>
          <cell r="C874" t="str">
            <v>DE-E06-E06-094</v>
          </cell>
          <cell r="D874" t="str">
            <v>E.40.EL.070.120</v>
          </cell>
          <cell r="E874" t="str">
            <v>Planta de Distribuição de Força e Aterramento</v>
          </cell>
          <cell r="F874">
            <v>0</v>
          </cell>
          <cell r="H874" t="str">
            <v>A1</v>
          </cell>
          <cell r="I874">
            <v>1</v>
          </cell>
          <cell r="J874">
            <v>39434</v>
          </cell>
          <cell r="K874">
            <v>39440</v>
          </cell>
          <cell r="P874" t="str">
            <v/>
          </cell>
          <cell r="S874" t="str">
            <v/>
          </cell>
        </row>
        <row r="875">
          <cell r="A875">
            <v>642</v>
          </cell>
          <cell r="B875" t="str">
            <v>7011-E-7001</v>
          </cell>
          <cell r="C875" t="str">
            <v>DE-E06-E06-095</v>
          </cell>
          <cell r="D875" t="str">
            <v>E.40.EL.070.120</v>
          </cell>
          <cell r="E875" t="str">
            <v>Planta de Iluminação e Tomadas de Corrente</v>
          </cell>
          <cell r="F875">
            <v>0</v>
          </cell>
          <cell r="H875" t="str">
            <v>A1</v>
          </cell>
          <cell r="I875">
            <v>1</v>
          </cell>
          <cell r="J875">
            <v>39434</v>
          </cell>
          <cell r="K875">
            <v>39440</v>
          </cell>
          <cell r="P875" t="str">
            <v/>
          </cell>
          <cell r="S875" t="str">
            <v/>
          </cell>
        </row>
        <row r="876">
          <cell r="A876">
            <v>643</v>
          </cell>
          <cell r="B876" t="str">
            <v>7011-E-7002</v>
          </cell>
          <cell r="C876" t="str">
            <v>DE-E06-E06-096</v>
          </cell>
          <cell r="D876" t="str">
            <v>E.40.EL.070.120</v>
          </cell>
          <cell r="E876" t="str">
            <v>Planta de SPDA</v>
          </cell>
          <cell r="F876">
            <v>0</v>
          </cell>
          <cell r="H876" t="str">
            <v>A1</v>
          </cell>
          <cell r="I876">
            <v>1</v>
          </cell>
          <cell r="J876">
            <v>39434</v>
          </cell>
          <cell r="K876">
            <v>39440</v>
          </cell>
          <cell r="P876" t="str">
            <v/>
          </cell>
          <cell r="S876" t="str">
            <v/>
          </cell>
        </row>
        <row r="877">
          <cell r="A877">
            <v>644</v>
          </cell>
          <cell r="B877" t="str">
            <v>7011-E-7003</v>
          </cell>
          <cell r="C877" t="str">
            <v>DE-E06-E06-097</v>
          </cell>
          <cell r="D877" t="str">
            <v>E.40.EL.070.120</v>
          </cell>
          <cell r="E877" t="str">
            <v>Diagrama Unifilar e Quadro de Cargas Elétricas</v>
          </cell>
          <cell r="F877">
            <v>0</v>
          </cell>
          <cell r="H877" t="str">
            <v>A1</v>
          </cell>
          <cell r="I877">
            <v>1.25</v>
          </cell>
          <cell r="J877">
            <v>39434</v>
          </cell>
          <cell r="K877">
            <v>39440</v>
          </cell>
          <cell r="P877" t="str">
            <v/>
          </cell>
          <cell r="S877" t="str">
            <v/>
          </cell>
        </row>
        <row r="878">
          <cell r="A878">
            <v>645</v>
          </cell>
          <cell r="B878" t="str">
            <v>MC-7011-E-7000</v>
          </cell>
          <cell r="C878" t="str">
            <v>MC-E06-E06-049</v>
          </cell>
          <cell r="D878" t="str">
            <v>E.40.EL.070.120</v>
          </cell>
          <cell r="E878" t="str">
            <v>Memória de Cálculo de Iluminação</v>
          </cell>
          <cell r="F878">
            <v>0</v>
          </cell>
          <cell r="H878" t="str">
            <v>A4</v>
          </cell>
          <cell r="I878">
            <v>3</v>
          </cell>
          <cell r="J878">
            <v>39434</v>
          </cell>
          <cell r="K878">
            <v>39440</v>
          </cell>
          <cell r="P878" t="str">
            <v/>
          </cell>
          <cell r="S878" t="str">
            <v/>
          </cell>
        </row>
        <row r="879">
          <cell r="A879">
            <v>646</v>
          </cell>
          <cell r="B879" t="str">
            <v>MC-7011-E-7001</v>
          </cell>
          <cell r="C879" t="str">
            <v>MC-E06-E06-050</v>
          </cell>
          <cell r="D879" t="str">
            <v>E.40.EL.070.120</v>
          </cell>
          <cell r="E879" t="str">
            <v>Memória de Cálculo de SPDA</v>
          </cell>
          <cell r="F879">
            <v>0</v>
          </cell>
          <cell r="H879" t="str">
            <v>A4</v>
          </cell>
          <cell r="I879">
            <v>3</v>
          </cell>
          <cell r="J879">
            <v>39434</v>
          </cell>
          <cell r="K879">
            <v>39440</v>
          </cell>
          <cell r="P879" t="str">
            <v/>
          </cell>
          <cell r="S879" t="str">
            <v/>
          </cell>
        </row>
        <row r="880">
          <cell r="A880">
            <v>647</v>
          </cell>
          <cell r="B880" t="str">
            <v>LM-7011-E-7000</v>
          </cell>
          <cell r="C880" t="str">
            <v>LM-E06-E06-025</v>
          </cell>
          <cell r="D880" t="str">
            <v>E.40.EL.070.120</v>
          </cell>
          <cell r="E880" t="str">
            <v>Lista de Materiais</v>
          </cell>
          <cell r="F880">
            <v>0</v>
          </cell>
          <cell r="H880" t="str">
            <v>A4</v>
          </cell>
          <cell r="I880">
            <v>1</v>
          </cell>
          <cell r="J880">
            <v>39434</v>
          </cell>
          <cell r="K880">
            <v>39440</v>
          </cell>
          <cell r="P880" t="str">
            <v/>
          </cell>
          <cell r="S880" t="str">
            <v/>
          </cell>
        </row>
        <row r="881">
          <cell r="A881">
            <v>648</v>
          </cell>
          <cell r="B881" t="str">
            <v>FD-7011-E-7000</v>
          </cell>
          <cell r="C881" t="str">
            <v>FD-E06-E06-027</v>
          </cell>
          <cell r="D881" t="str">
            <v>E.40.EL.070.120</v>
          </cell>
          <cell r="E881" t="str">
            <v>Folha de Dados (Quadro de Distribuição)</v>
          </cell>
          <cell r="F881">
            <v>0</v>
          </cell>
          <cell r="H881" t="str">
            <v>A4</v>
          </cell>
          <cell r="I881">
            <v>0.125</v>
          </cell>
          <cell r="J881">
            <v>39434</v>
          </cell>
          <cell r="K881">
            <v>39440</v>
          </cell>
          <cell r="P881" t="str">
            <v/>
          </cell>
          <cell r="S881" t="str">
            <v/>
          </cell>
        </row>
        <row r="882">
          <cell r="A882">
            <v>649</v>
          </cell>
          <cell r="B882" t="str">
            <v>MD-7011-E-7000</v>
          </cell>
          <cell r="C882" t="str">
            <v>MD-E06-E06-025</v>
          </cell>
          <cell r="D882" t="str">
            <v>E.40.EL.070.120</v>
          </cell>
          <cell r="E882" t="str">
            <v>Memorial Descritivo</v>
          </cell>
          <cell r="F882">
            <v>0</v>
          </cell>
          <cell r="H882" t="str">
            <v>A4</v>
          </cell>
          <cell r="I882">
            <v>1</v>
          </cell>
          <cell r="J882">
            <v>39434</v>
          </cell>
          <cell r="K882">
            <v>39440</v>
          </cell>
          <cell r="P882" t="str">
            <v/>
          </cell>
          <cell r="S882" t="str">
            <v/>
          </cell>
        </row>
        <row r="883">
          <cell r="E883" t="str">
            <v>TELEFONIA E DADOS</v>
          </cell>
          <cell r="F883">
            <v>0</v>
          </cell>
          <cell r="P883" t="str">
            <v/>
          </cell>
          <cell r="S883" t="str">
            <v/>
          </cell>
        </row>
        <row r="884">
          <cell r="A884">
            <v>650</v>
          </cell>
          <cell r="B884" t="str">
            <v>7011-K-7000</v>
          </cell>
          <cell r="C884" t="str">
            <v>DE-E06-E47-013</v>
          </cell>
          <cell r="D884" t="str">
            <v>E.40.CM.070.110</v>
          </cell>
          <cell r="E884" t="str">
            <v>Planta Baixa</v>
          </cell>
          <cell r="F884">
            <v>0</v>
          </cell>
          <cell r="H884" t="str">
            <v>A1</v>
          </cell>
          <cell r="I884">
            <v>1</v>
          </cell>
          <cell r="J884">
            <v>39434</v>
          </cell>
          <cell r="K884">
            <v>39440</v>
          </cell>
          <cell r="P884" t="str">
            <v/>
          </cell>
          <cell r="S884" t="str">
            <v/>
          </cell>
        </row>
        <row r="885">
          <cell r="A885">
            <v>651</v>
          </cell>
          <cell r="B885" t="str">
            <v>LM-7011-K-7000</v>
          </cell>
          <cell r="C885" t="str">
            <v>LM-E06-E47-013</v>
          </cell>
          <cell r="D885" t="str">
            <v>E.40.CM.070.110</v>
          </cell>
          <cell r="E885" t="str">
            <v>Lista de Materiais</v>
          </cell>
          <cell r="F885">
            <v>0</v>
          </cell>
          <cell r="H885" t="str">
            <v>A4</v>
          </cell>
          <cell r="I885">
            <v>0.125</v>
          </cell>
          <cell r="J885">
            <v>39434</v>
          </cell>
          <cell r="K885">
            <v>39440</v>
          </cell>
          <cell r="P885" t="str">
            <v/>
          </cell>
          <cell r="S885" t="str">
            <v/>
          </cell>
        </row>
        <row r="886">
          <cell r="E886" t="str">
            <v>HIDROSSANITÁRIAS</v>
          </cell>
          <cell r="F886">
            <v>0</v>
          </cell>
          <cell r="P886" t="str">
            <v/>
          </cell>
          <cell r="S886" t="str">
            <v/>
          </cell>
        </row>
        <row r="887">
          <cell r="A887">
            <v>652</v>
          </cell>
          <cell r="B887" t="str">
            <v>7011-B-7000</v>
          </cell>
          <cell r="C887" t="str">
            <v>DE-E06-B49-082</v>
          </cell>
          <cell r="D887" t="str">
            <v>E.40.IE.070.115</v>
          </cell>
          <cell r="E887" t="str">
            <v>Planta e Isométrico - Água Fria</v>
          </cell>
          <cell r="F887">
            <v>0</v>
          </cell>
          <cell r="H887" t="str">
            <v>A1</v>
          </cell>
          <cell r="I887">
            <v>1</v>
          </cell>
          <cell r="J887">
            <v>39434</v>
          </cell>
          <cell r="K887">
            <v>39440</v>
          </cell>
          <cell r="P887" t="str">
            <v/>
          </cell>
          <cell r="S887" t="str">
            <v/>
          </cell>
        </row>
        <row r="888">
          <cell r="A888">
            <v>653</v>
          </cell>
          <cell r="B888" t="str">
            <v>7011-B-7001</v>
          </cell>
          <cell r="C888" t="str">
            <v>DE-E06-B49-083</v>
          </cell>
          <cell r="D888" t="str">
            <v>E.40.IE.070.115</v>
          </cell>
          <cell r="E888" t="str">
            <v>Planta e Esquema Vertical - Esgoto Sanitário</v>
          </cell>
          <cell r="F888">
            <v>0</v>
          </cell>
          <cell r="H888" t="str">
            <v>A1</v>
          </cell>
          <cell r="I888">
            <v>1</v>
          </cell>
          <cell r="J888">
            <v>39434</v>
          </cell>
          <cell r="K888">
            <v>39440</v>
          </cell>
          <cell r="P888" t="str">
            <v/>
          </cell>
          <cell r="S888" t="str">
            <v/>
          </cell>
        </row>
        <row r="889">
          <cell r="A889">
            <v>654</v>
          </cell>
          <cell r="B889" t="str">
            <v>7011-B-7002</v>
          </cell>
          <cell r="C889" t="str">
            <v>DE-E06-B49-084</v>
          </cell>
          <cell r="D889" t="str">
            <v>E.40.IE.070.115</v>
          </cell>
          <cell r="E889" t="str">
            <v>Planta e Detalhes - Águas Pluviais</v>
          </cell>
          <cell r="F889">
            <v>0</v>
          </cell>
          <cell r="H889" t="str">
            <v>A1</v>
          </cell>
          <cell r="I889">
            <v>1</v>
          </cell>
          <cell r="J889">
            <v>39434</v>
          </cell>
          <cell r="K889">
            <v>39440</v>
          </cell>
          <cell r="P889" t="str">
            <v/>
          </cell>
          <cell r="S889" t="str">
            <v/>
          </cell>
        </row>
        <row r="890">
          <cell r="A890">
            <v>655</v>
          </cell>
          <cell r="B890" t="str">
            <v>7011-B-7003</v>
          </cell>
          <cell r="C890" t="str">
            <v>DE-E06-B49-085</v>
          </cell>
          <cell r="D890" t="str">
            <v>E.40.IE.070.115</v>
          </cell>
          <cell r="E890" t="str">
            <v>Planta de Cobertura</v>
          </cell>
          <cell r="F890">
            <v>0</v>
          </cell>
          <cell r="H890" t="str">
            <v>A1</v>
          </cell>
          <cell r="I890">
            <v>1</v>
          </cell>
          <cell r="J890">
            <v>39434</v>
          </cell>
          <cell r="K890">
            <v>39440</v>
          </cell>
          <cell r="P890" t="str">
            <v/>
          </cell>
          <cell r="S890" t="str">
            <v/>
          </cell>
        </row>
        <row r="891">
          <cell r="A891">
            <v>656</v>
          </cell>
          <cell r="B891" t="str">
            <v>LM-7011-B-7000</v>
          </cell>
          <cell r="C891" t="str">
            <v>LM-E06-B49-024</v>
          </cell>
          <cell r="D891" t="str">
            <v>E.40.IE.070.115</v>
          </cell>
          <cell r="E891" t="str">
            <v>Lista de Material</v>
          </cell>
          <cell r="F891">
            <v>0</v>
          </cell>
          <cell r="H891" t="str">
            <v>A4</v>
          </cell>
          <cell r="I891">
            <v>0.375</v>
          </cell>
          <cell r="J891">
            <v>39434</v>
          </cell>
          <cell r="K891">
            <v>39440</v>
          </cell>
          <cell r="P891" t="str">
            <v/>
          </cell>
          <cell r="S891" t="str">
            <v/>
          </cell>
        </row>
        <row r="892">
          <cell r="E892" t="str">
            <v>ORÇAMENTAÇÃO</v>
          </cell>
          <cell r="F892">
            <v>0</v>
          </cell>
          <cell r="P892" t="str">
            <v/>
          </cell>
          <cell r="S892" t="str">
            <v/>
          </cell>
        </row>
        <row r="893">
          <cell r="A893">
            <v>657</v>
          </cell>
          <cell r="B893" t="str">
            <v>RT-7011-H-7000</v>
          </cell>
          <cell r="C893" t="str">
            <v>RT-E06-B00-023</v>
          </cell>
          <cell r="D893" t="str">
            <v>E.40.00.000.006</v>
          </cell>
          <cell r="E893" t="str">
            <v>Pacote para Orçamentação</v>
          </cell>
          <cell r="F893">
            <v>0</v>
          </cell>
          <cell r="H893" t="str">
            <v>A4</v>
          </cell>
          <cell r="I893">
            <v>1.5</v>
          </cell>
          <cell r="J893">
            <v>39473</v>
          </cell>
          <cell r="K893">
            <v>39532</v>
          </cell>
          <cell r="P893" t="str">
            <v/>
          </cell>
          <cell r="S893" t="str">
            <v/>
          </cell>
        </row>
        <row r="894">
          <cell r="E894" t="str">
            <v>ANÁLISE DE PROPOSTA</v>
          </cell>
          <cell r="F894">
            <v>0</v>
          </cell>
          <cell r="P894" t="str">
            <v/>
          </cell>
          <cell r="S894" t="str">
            <v/>
          </cell>
        </row>
        <row r="895">
          <cell r="A895">
            <v>658</v>
          </cell>
          <cell r="B895" t="str">
            <v>PT-7011-H-7000</v>
          </cell>
          <cell r="C895" t="str">
            <v>PT-E06-B00-023</v>
          </cell>
          <cell r="D895" t="str">
            <v>E.40.00.000.006</v>
          </cell>
          <cell r="E895" t="str">
            <v>Análise de Proposta</v>
          </cell>
          <cell r="F895">
            <v>0</v>
          </cell>
          <cell r="H895" t="str">
            <v>A4</v>
          </cell>
          <cell r="I895">
            <v>1</v>
          </cell>
          <cell r="J895">
            <v>39473</v>
          </cell>
          <cell r="K895">
            <v>39532</v>
          </cell>
          <cell r="P895" t="str">
            <v/>
          </cell>
          <cell r="S895" t="str">
            <v/>
          </cell>
        </row>
        <row r="896">
          <cell r="B896" t="str">
            <v>ÁREA 90</v>
          </cell>
          <cell r="E896" t="str">
            <v>SISTEMA DE REJEITO E PROTEÇÃO AMBIENTAL</v>
          </cell>
          <cell r="F896">
            <v>0</v>
          </cell>
          <cell r="P896" t="str">
            <v/>
          </cell>
          <cell r="S896" t="str">
            <v/>
          </cell>
        </row>
        <row r="897">
          <cell r="B897">
            <v>9016</v>
          </cell>
          <cell r="E897" t="str">
            <v>GUARITA DO C.M.D (CENTRAL DE MATERIAIS DESCARTÁVEIS)</v>
          </cell>
          <cell r="F897">
            <v>0</v>
          </cell>
          <cell r="P897" t="str">
            <v/>
          </cell>
          <cell r="S897" t="str">
            <v/>
          </cell>
        </row>
        <row r="898">
          <cell r="E898" t="str">
            <v>ARQUITETURA</v>
          </cell>
          <cell r="F898">
            <v>0</v>
          </cell>
          <cell r="P898" t="str">
            <v/>
          </cell>
          <cell r="S898" t="str">
            <v/>
          </cell>
        </row>
        <row r="899">
          <cell r="A899">
            <v>659</v>
          </cell>
          <cell r="B899" t="str">
            <v>9016-A-7000</v>
          </cell>
          <cell r="C899" t="str">
            <v>DE-E06-B15-113</v>
          </cell>
          <cell r="D899" t="str">
            <v>E.40.AR.090.005</v>
          </cell>
          <cell r="E899" t="str">
            <v>Planta Baixa, Cobertura e Cortes</v>
          </cell>
          <cell r="F899">
            <v>0</v>
          </cell>
          <cell r="H899" t="str">
            <v>A1</v>
          </cell>
          <cell r="I899">
            <v>1</v>
          </cell>
          <cell r="J899">
            <v>39441</v>
          </cell>
          <cell r="K899">
            <v>39445</v>
          </cell>
          <cell r="P899" t="str">
            <v/>
          </cell>
          <cell r="S899" t="str">
            <v/>
          </cell>
        </row>
        <row r="900">
          <cell r="A900">
            <v>660</v>
          </cell>
          <cell r="B900" t="str">
            <v>9016-A-7001</v>
          </cell>
          <cell r="C900" t="str">
            <v>DE-E06-B15-114</v>
          </cell>
          <cell r="D900" t="str">
            <v>E.40.AR.090.015</v>
          </cell>
          <cell r="E900" t="str">
            <v>Fachadas, Det. Sanitário e Pag. Forro</v>
          </cell>
          <cell r="F900">
            <v>0</v>
          </cell>
          <cell r="H900" t="str">
            <v>A1</v>
          </cell>
          <cell r="I900">
            <v>1</v>
          </cell>
          <cell r="J900">
            <v>39456</v>
          </cell>
          <cell r="K900">
            <v>39460</v>
          </cell>
          <cell r="P900" t="str">
            <v/>
          </cell>
          <cell r="S900" t="str">
            <v/>
          </cell>
        </row>
        <row r="901">
          <cell r="E901" t="str">
            <v>CONCRETO</v>
          </cell>
          <cell r="F901">
            <v>0</v>
          </cell>
          <cell r="P901" t="str">
            <v/>
          </cell>
          <cell r="S901" t="str">
            <v/>
          </cell>
        </row>
        <row r="902">
          <cell r="A902">
            <v>661</v>
          </cell>
          <cell r="B902" t="str">
            <v>LV-9016-C-7000</v>
          </cell>
          <cell r="C902" t="str">
            <v>LV-E06-B03-029</v>
          </cell>
          <cell r="D902" t="str">
            <v>E.40.CN.090.010</v>
          </cell>
          <cell r="E902" t="str">
            <v>Lista de Verificação de Desenhos de Fornecedores</v>
          </cell>
          <cell r="F902">
            <v>0</v>
          </cell>
          <cell r="H902" t="str">
            <v>A4</v>
          </cell>
          <cell r="I902">
            <v>3</v>
          </cell>
          <cell r="J902">
            <v>39476</v>
          </cell>
          <cell r="K902">
            <v>39480</v>
          </cell>
          <cell r="P902" t="str">
            <v/>
          </cell>
          <cell r="S902" t="str">
            <v/>
          </cell>
        </row>
        <row r="903">
          <cell r="E903" t="str">
            <v>METÁLICA</v>
          </cell>
          <cell r="F903">
            <v>0</v>
          </cell>
          <cell r="P903" t="str">
            <v/>
          </cell>
          <cell r="S903" t="str">
            <v/>
          </cell>
        </row>
        <row r="904">
          <cell r="A904">
            <v>662</v>
          </cell>
          <cell r="B904" t="str">
            <v>LV-9016-S-7000</v>
          </cell>
          <cell r="C904" t="str">
            <v>LV-E06-B04-028</v>
          </cell>
          <cell r="D904" t="str">
            <v>E.40.EM.090.010</v>
          </cell>
          <cell r="E904" t="str">
            <v>Lista de Verificação de Desenhos de Fornecedores</v>
          </cell>
          <cell r="F904">
            <v>0</v>
          </cell>
          <cell r="H904" t="str">
            <v>A4</v>
          </cell>
          <cell r="I904">
            <v>3</v>
          </cell>
          <cell r="J904">
            <v>39476</v>
          </cell>
          <cell r="K904">
            <v>39480</v>
          </cell>
          <cell r="P904" t="str">
            <v/>
          </cell>
          <cell r="S904" t="str">
            <v/>
          </cell>
        </row>
        <row r="905">
          <cell r="E905" t="str">
            <v>ELÉTRICA</v>
          </cell>
          <cell r="F905">
            <v>0</v>
          </cell>
          <cell r="P905" t="str">
            <v/>
          </cell>
          <cell r="S905" t="str">
            <v/>
          </cell>
        </row>
        <row r="906">
          <cell r="A906">
            <v>663</v>
          </cell>
          <cell r="B906" t="str">
            <v>9016-E-7000</v>
          </cell>
          <cell r="C906" t="str">
            <v>DE-E06-E06-098</v>
          </cell>
          <cell r="D906" t="str">
            <v>E.40.EL.090.005</v>
          </cell>
          <cell r="E906" t="str">
            <v>Planta de Distribuição de Força e Aterramento</v>
          </cell>
          <cell r="F906">
            <v>0</v>
          </cell>
          <cell r="H906" t="str">
            <v>A1</v>
          </cell>
          <cell r="I906">
            <v>1</v>
          </cell>
          <cell r="J906">
            <v>39456</v>
          </cell>
          <cell r="K906">
            <v>39460</v>
          </cell>
          <cell r="P906" t="str">
            <v/>
          </cell>
          <cell r="S906" t="str">
            <v/>
          </cell>
        </row>
        <row r="907">
          <cell r="A907">
            <v>664</v>
          </cell>
          <cell r="B907" t="str">
            <v>9016-E-7001</v>
          </cell>
          <cell r="C907" t="str">
            <v>DE-E06-E06-099</v>
          </cell>
          <cell r="D907" t="str">
            <v>E.40.EL.090.005</v>
          </cell>
          <cell r="E907" t="str">
            <v>Planta de Iluminação e Tomadas de Corrente</v>
          </cell>
          <cell r="F907">
            <v>0</v>
          </cell>
          <cell r="H907" t="str">
            <v>A1</v>
          </cell>
          <cell r="I907">
            <v>1</v>
          </cell>
          <cell r="J907">
            <v>39456</v>
          </cell>
          <cell r="K907">
            <v>39460</v>
          </cell>
          <cell r="P907" t="str">
            <v/>
          </cell>
          <cell r="S907" t="str">
            <v/>
          </cell>
        </row>
        <row r="908">
          <cell r="A908">
            <v>665</v>
          </cell>
          <cell r="B908" t="str">
            <v>9016-E-7002</v>
          </cell>
          <cell r="C908" t="str">
            <v>DE-E06-E06-100</v>
          </cell>
          <cell r="D908" t="str">
            <v>E.40.EL.090.005</v>
          </cell>
          <cell r="E908" t="str">
            <v>Planta de SPDA</v>
          </cell>
          <cell r="F908">
            <v>0</v>
          </cell>
          <cell r="H908" t="str">
            <v>A1</v>
          </cell>
          <cell r="I908">
            <v>1</v>
          </cell>
          <cell r="J908">
            <v>39456</v>
          </cell>
          <cell r="K908">
            <v>39460</v>
          </cell>
          <cell r="P908" t="str">
            <v/>
          </cell>
          <cell r="S908" t="str">
            <v/>
          </cell>
        </row>
        <row r="909">
          <cell r="A909">
            <v>666</v>
          </cell>
          <cell r="B909" t="str">
            <v>9016-E-7003</v>
          </cell>
          <cell r="C909" t="str">
            <v>DE-E06-E06-101</v>
          </cell>
          <cell r="D909" t="str">
            <v>E.40.EL.090.005</v>
          </cell>
          <cell r="E909" t="str">
            <v>Diagrama Unifilar e Quadro de Cargas Elétricas</v>
          </cell>
          <cell r="F909">
            <v>0</v>
          </cell>
          <cell r="H909" t="str">
            <v>A1</v>
          </cell>
          <cell r="I909">
            <v>1.25</v>
          </cell>
          <cell r="J909">
            <v>39456</v>
          </cell>
          <cell r="K909">
            <v>39460</v>
          </cell>
          <cell r="P909" t="str">
            <v/>
          </cell>
          <cell r="S909" t="str">
            <v/>
          </cell>
        </row>
        <row r="910">
          <cell r="A910">
            <v>667</v>
          </cell>
          <cell r="B910" t="str">
            <v>MC-9016-E-7000</v>
          </cell>
          <cell r="C910" t="str">
            <v>MC-E06-E06-051</v>
          </cell>
          <cell r="D910" t="str">
            <v>E.40.EL.090.005</v>
          </cell>
          <cell r="E910" t="str">
            <v>Memória de Cálculo de Iluminação</v>
          </cell>
          <cell r="F910">
            <v>0</v>
          </cell>
          <cell r="H910" t="str">
            <v>A4</v>
          </cell>
          <cell r="I910">
            <v>3</v>
          </cell>
          <cell r="J910">
            <v>39456</v>
          </cell>
          <cell r="K910">
            <v>39460</v>
          </cell>
          <cell r="P910" t="str">
            <v/>
          </cell>
          <cell r="S910" t="str">
            <v/>
          </cell>
        </row>
        <row r="911">
          <cell r="A911">
            <v>668</v>
          </cell>
          <cell r="B911" t="str">
            <v>MC-9016-E-7001</v>
          </cell>
          <cell r="C911" t="str">
            <v>MC-E06-E06-052</v>
          </cell>
          <cell r="D911" t="str">
            <v>E.40.EL.090.005</v>
          </cell>
          <cell r="E911" t="str">
            <v>Memória de Cálculo de SPDA</v>
          </cell>
          <cell r="F911">
            <v>0</v>
          </cell>
          <cell r="H911" t="str">
            <v>A4</v>
          </cell>
          <cell r="I911">
            <v>3</v>
          </cell>
          <cell r="J911">
            <v>39456</v>
          </cell>
          <cell r="K911">
            <v>39460</v>
          </cell>
          <cell r="P911" t="str">
            <v/>
          </cell>
          <cell r="S911" t="str">
            <v/>
          </cell>
        </row>
        <row r="912">
          <cell r="A912">
            <v>669</v>
          </cell>
          <cell r="B912" t="str">
            <v>LM-9016-E-7000</v>
          </cell>
          <cell r="C912" t="str">
            <v>LM-E06-E06-026</v>
          </cell>
          <cell r="D912" t="str">
            <v>E.40.EL.090.005</v>
          </cell>
          <cell r="E912" t="str">
            <v>Lista de Materiais</v>
          </cell>
          <cell r="F912">
            <v>0</v>
          </cell>
          <cell r="H912" t="str">
            <v>A4</v>
          </cell>
          <cell r="I912">
            <v>1</v>
          </cell>
          <cell r="J912">
            <v>39456</v>
          </cell>
          <cell r="K912">
            <v>39460</v>
          </cell>
          <cell r="P912" t="str">
            <v/>
          </cell>
          <cell r="S912" t="str">
            <v/>
          </cell>
        </row>
        <row r="913">
          <cell r="A913">
            <v>670</v>
          </cell>
          <cell r="B913" t="str">
            <v>FD-9016-E-7000</v>
          </cell>
          <cell r="C913" t="str">
            <v>FD-E06-E06-028</v>
          </cell>
          <cell r="D913" t="str">
            <v>E.40.EL.090.005</v>
          </cell>
          <cell r="E913" t="str">
            <v>Folha de Dados (Quadro de Distribuição)</v>
          </cell>
          <cell r="F913">
            <v>0</v>
          </cell>
          <cell r="H913" t="str">
            <v>A4</v>
          </cell>
          <cell r="I913">
            <v>0.125</v>
          </cell>
          <cell r="J913">
            <v>39456</v>
          </cell>
          <cell r="K913">
            <v>39460</v>
          </cell>
          <cell r="P913" t="str">
            <v/>
          </cell>
          <cell r="S913" t="str">
            <v/>
          </cell>
        </row>
        <row r="914">
          <cell r="A914">
            <v>671</v>
          </cell>
          <cell r="B914" t="str">
            <v>MD-9016-E-7000</v>
          </cell>
          <cell r="C914" t="str">
            <v>MD-E06-E06-026</v>
          </cell>
          <cell r="D914" t="str">
            <v>E.40.EL.090.005</v>
          </cell>
          <cell r="E914" t="str">
            <v>Memorial Descritivo</v>
          </cell>
          <cell r="F914">
            <v>0</v>
          </cell>
          <cell r="H914" t="str">
            <v>A4</v>
          </cell>
          <cell r="I914">
            <v>1</v>
          </cell>
          <cell r="J914">
            <v>39456</v>
          </cell>
          <cell r="K914">
            <v>39460</v>
          </cell>
          <cell r="P914" t="str">
            <v/>
          </cell>
          <cell r="S914" t="str">
            <v/>
          </cell>
        </row>
        <row r="915">
          <cell r="E915" t="str">
            <v>TELEFONIA E DADOS</v>
          </cell>
          <cell r="F915">
            <v>0</v>
          </cell>
          <cell r="P915" t="str">
            <v/>
          </cell>
          <cell r="S915" t="str">
            <v/>
          </cell>
        </row>
        <row r="916">
          <cell r="A916">
            <v>672</v>
          </cell>
          <cell r="B916" t="str">
            <v>9016-K-7000</v>
          </cell>
          <cell r="C916" t="str">
            <v>DE-E06-E47-014</v>
          </cell>
          <cell r="D916" t="str">
            <v>E.40.CM.090.005</v>
          </cell>
          <cell r="E916" t="str">
            <v>Planta Baixa</v>
          </cell>
          <cell r="F916">
            <v>0</v>
          </cell>
          <cell r="H916" t="str">
            <v>A1</v>
          </cell>
          <cell r="I916">
            <v>1</v>
          </cell>
          <cell r="J916">
            <v>39456</v>
          </cell>
          <cell r="K916">
            <v>39460</v>
          </cell>
          <cell r="P916" t="str">
            <v/>
          </cell>
          <cell r="S916" t="str">
            <v/>
          </cell>
        </row>
        <row r="917">
          <cell r="A917">
            <v>673</v>
          </cell>
          <cell r="B917" t="str">
            <v>LM-9016-K-7000</v>
          </cell>
          <cell r="C917" t="str">
            <v>LM-E06-E47-014</v>
          </cell>
          <cell r="D917" t="str">
            <v>E.40.CM.090.005</v>
          </cell>
          <cell r="E917" t="str">
            <v>Lista de Materiais</v>
          </cell>
          <cell r="F917">
            <v>0</v>
          </cell>
          <cell r="H917" t="str">
            <v>A4</v>
          </cell>
          <cell r="I917">
            <v>0.125</v>
          </cell>
          <cell r="J917">
            <v>39456</v>
          </cell>
          <cell r="K917">
            <v>39460</v>
          </cell>
          <cell r="P917" t="str">
            <v/>
          </cell>
          <cell r="S917" t="str">
            <v/>
          </cell>
        </row>
        <row r="918">
          <cell r="E918" t="str">
            <v>HIDROSSANITÁRIAS</v>
          </cell>
          <cell r="F918">
            <v>0</v>
          </cell>
          <cell r="P918" t="str">
            <v/>
          </cell>
          <cell r="S918" t="str">
            <v/>
          </cell>
        </row>
        <row r="919">
          <cell r="A919">
            <v>674</v>
          </cell>
          <cell r="B919" t="str">
            <v>9016-B-7000</v>
          </cell>
          <cell r="C919" t="str">
            <v>DE-E06-B49-086</v>
          </cell>
          <cell r="D919" t="str">
            <v>E.40.IE.090.005</v>
          </cell>
          <cell r="E919" t="str">
            <v>Plantas, Isométrico e Esquema Vertical - Água Fria e Esgoto Sanitário</v>
          </cell>
          <cell r="F919">
            <v>0</v>
          </cell>
          <cell r="H919" t="str">
            <v>A1</v>
          </cell>
          <cell r="I919">
            <v>1</v>
          </cell>
          <cell r="J919">
            <v>39456</v>
          </cell>
          <cell r="K919">
            <v>39460</v>
          </cell>
          <cell r="P919" t="str">
            <v/>
          </cell>
          <cell r="S919" t="str">
            <v/>
          </cell>
        </row>
        <row r="920">
          <cell r="A920">
            <v>675</v>
          </cell>
          <cell r="B920" t="str">
            <v>9016-B-7001</v>
          </cell>
          <cell r="C920" t="str">
            <v>DE-E06-B49-087</v>
          </cell>
          <cell r="D920" t="str">
            <v>E.40.IE.090.005</v>
          </cell>
          <cell r="E920" t="str">
            <v>Planta e Detalhes - Águas Pluviais</v>
          </cell>
          <cell r="F920">
            <v>0</v>
          </cell>
          <cell r="H920" t="str">
            <v>A1</v>
          </cell>
          <cell r="I920">
            <v>1</v>
          </cell>
          <cell r="J920">
            <v>39456</v>
          </cell>
          <cell r="K920">
            <v>39460</v>
          </cell>
          <cell r="P920" t="str">
            <v/>
          </cell>
          <cell r="S920" t="str">
            <v/>
          </cell>
        </row>
        <row r="921">
          <cell r="A921">
            <v>676</v>
          </cell>
          <cell r="B921" t="str">
            <v>LM-9016-B-7000</v>
          </cell>
          <cell r="C921" t="str">
            <v>LM-E06-B49-025</v>
          </cell>
          <cell r="D921" t="str">
            <v>E.40.IE.090.005</v>
          </cell>
          <cell r="E921" t="str">
            <v>Lista de Material</v>
          </cell>
          <cell r="F921">
            <v>0</v>
          </cell>
          <cell r="H921" t="str">
            <v>A4</v>
          </cell>
          <cell r="I921">
            <v>0.375</v>
          </cell>
          <cell r="J921">
            <v>39456</v>
          </cell>
          <cell r="K921">
            <v>39460</v>
          </cell>
          <cell r="P921" t="str">
            <v/>
          </cell>
          <cell r="S921" t="str">
            <v/>
          </cell>
        </row>
        <row r="922">
          <cell r="E922" t="str">
            <v>ORÇAMENTAÇÃO</v>
          </cell>
          <cell r="F922">
            <v>0</v>
          </cell>
          <cell r="P922" t="str">
            <v/>
          </cell>
          <cell r="S922" t="str">
            <v/>
          </cell>
        </row>
        <row r="923">
          <cell r="A923">
            <v>677</v>
          </cell>
          <cell r="B923" t="str">
            <v>RT-9016-H-7000</v>
          </cell>
          <cell r="C923" t="str">
            <v>RT-E06-B00-024</v>
          </cell>
          <cell r="D923" t="str">
            <v>E.40.00.000.006</v>
          </cell>
          <cell r="E923" t="str">
            <v>Pacote para Orçamentação</v>
          </cell>
          <cell r="F923">
            <v>0</v>
          </cell>
          <cell r="H923" t="str">
            <v>A4</v>
          </cell>
          <cell r="I923">
            <v>1</v>
          </cell>
          <cell r="J923">
            <v>39473</v>
          </cell>
          <cell r="K923">
            <v>39532</v>
          </cell>
          <cell r="P923" t="str">
            <v/>
          </cell>
          <cell r="S923" t="str">
            <v/>
          </cell>
        </row>
        <row r="924">
          <cell r="E924" t="str">
            <v>ANÁLISE DE PROPOSTA</v>
          </cell>
          <cell r="F924">
            <v>0</v>
          </cell>
          <cell r="P924" t="str">
            <v/>
          </cell>
          <cell r="S924" t="str">
            <v/>
          </cell>
        </row>
        <row r="925">
          <cell r="A925">
            <v>678</v>
          </cell>
          <cell r="B925" t="str">
            <v>PT-9016-H-7000</v>
          </cell>
          <cell r="C925" t="str">
            <v>PT-E06-B00-024</v>
          </cell>
          <cell r="D925" t="str">
            <v>E.40.00.000.006</v>
          </cell>
          <cell r="E925" t="str">
            <v>Análise de Proposta</v>
          </cell>
          <cell r="F925">
            <v>0</v>
          </cell>
          <cell r="H925" t="str">
            <v>A4</v>
          </cell>
          <cell r="I925">
            <v>0.5</v>
          </cell>
          <cell r="J925">
            <v>39473</v>
          </cell>
          <cell r="K925">
            <v>39532</v>
          </cell>
          <cell r="P925" t="str">
            <v/>
          </cell>
          <cell r="S925" t="str">
            <v/>
          </cell>
        </row>
        <row r="926">
          <cell r="B926">
            <v>9017</v>
          </cell>
          <cell r="E926" t="str">
            <v>ESCRITÓRIO DO C.M.D (CENTRAL DE MATERIAIS DESCARTÁVEIS)</v>
          </cell>
          <cell r="F926">
            <v>0</v>
          </cell>
          <cell r="P926" t="str">
            <v/>
          </cell>
          <cell r="S926" t="str">
            <v/>
          </cell>
        </row>
        <row r="927">
          <cell r="E927" t="str">
            <v>ARQUITETURA</v>
          </cell>
          <cell r="F927">
            <v>0</v>
          </cell>
          <cell r="P927" t="str">
            <v/>
          </cell>
          <cell r="S927" t="str">
            <v/>
          </cell>
        </row>
        <row r="928">
          <cell r="A928">
            <v>679</v>
          </cell>
          <cell r="B928" t="str">
            <v>9017-A-7000</v>
          </cell>
          <cell r="C928" t="str">
            <v>DE-E06-B15-115</v>
          </cell>
          <cell r="D928" t="str">
            <v>E.40.AR.090.020</v>
          </cell>
          <cell r="E928" t="str">
            <v>Planta Baixa e Cobertura</v>
          </cell>
          <cell r="F928">
            <v>0</v>
          </cell>
          <cell r="H928" t="str">
            <v>A1</v>
          </cell>
          <cell r="I928">
            <v>1</v>
          </cell>
          <cell r="J928">
            <v>39417</v>
          </cell>
          <cell r="K928">
            <v>39423</v>
          </cell>
          <cell r="P928" t="str">
            <v/>
          </cell>
          <cell r="S928" t="str">
            <v/>
          </cell>
        </row>
        <row r="929">
          <cell r="A929">
            <v>680</v>
          </cell>
          <cell r="B929" t="str">
            <v>9017-A-7001</v>
          </cell>
          <cell r="C929" t="str">
            <v>DE-E06-B15-116</v>
          </cell>
          <cell r="D929" t="str">
            <v>E.40.AR.090.020</v>
          </cell>
          <cell r="E929" t="str">
            <v>Cortes e Fachadas</v>
          </cell>
          <cell r="F929">
            <v>0</v>
          </cell>
          <cell r="H929" t="str">
            <v>A1</v>
          </cell>
          <cell r="I929">
            <v>1</v>
          </cell>
          <cell r="J929">
            <v>39417</v>
          </cell>
          <cell r="K929">
            <v>39423</v>
          </cell>
          <cell r="P929" t="str">
            <v/>
          </cell>
          <cell r="S929" t="str">
            <v/>
          </cell>
        </row>
        <row r="930">
          <cell r="A930">
            <v>681</v>
          </cell>
          <cell r="B930" t="str">
            <v>9017-A-7002</v>
          </cell>
          <cell r="C930" t="str">
            <v>DE-E06-B15-117</v>
          </cell>
          <cell r="D930" t="str">
            <v>E.40.AR.090.030</v>
          </cell>
          <cell r="E930" t="str">
            <v>Det. Sanitários/Copa</v>
          </cell>
          <cell r="F930">
            <v>0</v>
          </cell>
          <cell r="H930" t="str">
            <v>A1</v>
          </cell>
          <cell r="I930">
            <v>1</v>
          </cell>
          <cell r="J930">
            <v>39434</v>
          </cell>
          <cell r="K930">
            <v>39438</v>
          </cell>
          <cell r="P930" t="str">
            <v/>
          </cell>
          <cell r="S930" t="str">
            <v/>
          </cell>
        </row>
        <row r="931">
          <cell r="A931">
            <v>682</v>
          </cell>
          <cell r="B931" t="str">
            <v>9017-A-7003</v>
          </cell>
          <cell r="C931" t="str">
            <v>DE-E06-B15-118</v>
          </cell>
          <cell r="D931" t="str">
            <v>E.40.AR.090.030</v>
          </cell>
          <cell r="E931" t="str">
            <v>Paginação de Forro e Lay out de Mobiliário</v>
          </cell>
          <cell r="F931">
            <v>0</v>
          </cell>
          <cell r="H931" t="str">
            <v>A1</v>
          </cell>
          <cell r="I931">
            <v>1</v>
          </cell>
          <cell r="J931">
            <v>39434</v>
          </cell>
          <cell r="K931">
            <v>39438</v>
          </cell>
          <cell r="P931" t="str">
            <v/>
          </cell>
          <cell r="S931" t="str">
            <v/>
          </cell>
        </row>
        <row r="932">
          <cell r="E932" t="str">
            <v>CONCRETO</v>
          </cell>
          <cell r="F932">
            <v>0</v>
          </cell>
          <cell r="P932" t="str">
            <v/>
          </cell>
          <cell r="S932" t="str">
            <v/>
          </cell>
        </row>
        <row r="933">
          <cell r="A933">
            <v>683</v>
          </cell>
          <cell r="B933" t="str">
            <v>LV-9017-C-7000</v>
          </cell>
          <cell r="C933" t="str">
            <v>LV-E06-B03-030</v>
          </cell>
          <cell r="D933" t="str">
            <v>E.40.CN.090.020</v>
          </cell>
          <cell r="E933" t="str">
            <v>Lista de Verificação de Desenhos de Fornecedores</v>
          </cell>
          <cell r="F933">
            <v>0</v>
          </cell>
          <cell r="H933" t="str">
            <v>A4</v>
          </cell>
          <cell r="I933">
            <v>7</v>
          </cell>
          <cell r="J933">
            <v>39454</v>
          </cell>
          <cell r="K933">
            <v>39458</v>
          </cell>
          <cell r="P933" t="str">
            <v/>
          </cell>
          <cell r="S933" t="str">
            <v/>
          </cell>
        </row>
        <row r="934">
          <cell r="E934" t="str">
            <v>METÁLICA</v>
          </cell>
          <cell r="F934">
            <v>0</v>
          </cell>
          <cell r="P934" t="str">
            <v/>
          </cell>
          <cell r="S934" t="str">
            <v/>
          </cell>
        </row>
        <row r="935">
          <cell r="A935">
            <v>684</v>
          </cell>
          <cell r="B935" t="str">
            <v>LV-9017-S-7000</v>
          </cell>
          <cell r="C935" t="str">
            <v>LV-E06-B04-029</v>
          </cell>
          <cell r="D935" t="str">
            <v>E.40.EM.090.020</v>
          </cell>
          <cell r="E935" t="str">
            <v>Lista de Verificação de Desenhos de Fornecedores</v>
          </cell>
          <cell r="F935">
            <v>0</v>
          </cell>
          <cell r="H935" t="str">
            <v>A4</v>
          </cell>
          <cell r="I935">
            <v>7</v>
          </cell>
          <cell r="J935">
            <v>39454</v>
          </cell>
          <cell r="K935">
            <v>39458</v>
          </cell>
          <cell r="P935" t="str">
            <v/>
          </cell>
          <cell r="S935" t="str">
            <v/>
          </cell>
        </row>
        <row r="936">
          <cell r="E936" t="str">
            <v>ELÉTRICA</v>
          </cell>
          <cell r="F936">
            <v>0</v>
          </cell>
          <cell r="P936" t="str">
            <v/>
          </cell>
          <cell r="S936" t="str">
            <v/>
          </cell>
        </row>
        <row r="937">
          <cell r="A937">
            <v>685</v>
          </cell>
          <cell r="B937" t="str">
            <v>9017-E-7000</v>
          </cell>
          <cell r="C937" t="str">
            <v>DE-E06-E06-102</v>
          </cell>
          <cell r="D937" t="str">
            <v>E.40.EL.090.020</v>
          </cell>
          <cell r="E937" t="str">
            <v>Planta de Distribuição de Força e Aterramento</v>
          </cell>
          <cell r="F937">
            <v>0</v>
          </cell>
          <cell r="H937" t="str">
            <v>A1</v>
          </cell>
          <cell r="I937">
            <v>1</v>
          </cell>
          <cell r="J937">
            <v>39434</v>
          </cell>
          <cell r="K937">
            <v>39438</v>
          </cell>
          <cell r="P937" t="str">
            <v/>
          </cell>
          <cell r="S937" t="str">
            <v/>
          </cell>
        </row>
        <row r="938">
          <cell r="A938">
            <v>686</v>
          </cell>
          <cell r="B938" t="str">
            <v>9017-E-7001</v>
          </cell>
          <cell r="C938" t="str">
            <v>DE-E06-E06-103</v>
          </cell>
          <cell r="D938" t="str">
            <v>E.40.EL.090.020</v>
          </cell>
          <cell r="E938" t="str">
            <v>Planta de Iluminação e Tomadas de Corrente</v>
          </cell>
          <cell r="F938">
            <v>0</v>
          </cell>
          <cell r="H938" t="str">
            <v>A1</v>
          </cell>
          <cell r="I938">
            <v>1</v>
          </cell>
          <cell r="J938">
            <v>39434</v>
          </cell>
          <cell r="K938">
            <v>39438</v>
          </cell>
          <cell r="P938" t="str">
            <v/>
          </cell>
          <cell r="S938" t="str">
            <v/>
          </cell>
        </row>
        <row r="939">
          <cell r="A939">
            <v>687</v>
          </cell>
          <cell r="B939" t="str">
            <v>9017-E-7002</v>
          </cell>
          <cell r="C939" t="str">
            <v>DE-E06-E06-104</v>
          </cell>
          <cell r="D939" t="str">
            <v>E.40.EL.090.020</v>
          </cell>
          <cell r="E939" t="str">
            <v>Planta de SPDA</v>
          </cell>
          <cell r="F939">
            <v>0</v>
          </cell>
          <cell r="H939" t="str">
            <v>A1</v>
          </cell>
          <cell r="I939">
            <v>1</v>
          </cell>
          <cell r="J939">
            <v>39434</v>
          </cell>
          <cell r="K939">
            <v>39438</v>
          </cell>
          <cell r="P939" t="str">
            <v/>
          </cell>
          <cell r="S939" t="str">
            <v/>
          </cell>
        </row>
        <row r="940">
          <cell r="A940">
            <v>688</v>
          </cell>
          <cell r="B940" t="str">
            <v>9017-E-7003</v>
          </cell>
          <cell r="C940" t="str">
            <v>DE-E06-E06-105</v>
          </cell>
          <cell r="D940" t="str">
            <v>E.40.EL.090.020</v>
          </cell>
          <cell r="E940" t="str">
            <v>Diagrama Unifilar e Quadro de Cargas Elétricas</v>
          </cell>
          <cell r="F940">
            <v>0</v>
          </cell>
          <cell r="H940" t="str">
            <v>A1</v>
          </cell>
          <cell r="I940">
            <v>1.25</v>
          </cell>
          <cell r="J940">
            <v>39434</v>
          </cell>
          <cell r="K940">
            <v>39438</v>
          </cell>
          <cell r="P940" t="str">
            <v/>
          </cell>
          <cell r="S940" t="str">
            <v/>
          </cell>
        </row>
        <row r="941">
          <cell r="A941">
            <v>689</v>
          </cell>
          <cell r="B941" t="str">
            <v>MC-9017-E-7000</v>
          </cell>
          <cell r="C941" t="str">
            <v>MC-E06-E06-053</v>
          </cell>
          <cell r="D941" t="str">
            <v>E.40.EL.090.020</v>
          </cell>
          <cell r="E941" t="str">
            <v>Memória de Cálculo de Iluminação</v>
          </cell>
          <cell r="F941">
            <v>0</v>
          </cell>
          <cell r="H941" t="str">
            <v>A4</v>
          </cell>
          <cell r="I941">
            <v>3</v>
          </cell>
          <cell r="J941">
            <v>39434</v>
          </cell>
          <cell r="K941">
            <v>39438</v>
          </cell>
          <cell r="P941" t="str">
            <v/>
          </cell>
          <cell r="S941" t="str">
            <v/>
          </cell>
        </row>
        <row r="942">
          <cell r="A942">
            <v>690</v>
          </cell>
          <cell r="B942" t="str">
            <v>MC-9017-E-7001</v>
          </cell>
          <cell r="C942" t="str">
            <v>MC-E06-E06-054</v>
          </cell>
          <cell r="D942" t="str">
            <v>E.40.EL.090.020</v>
          </cell>
          <cell r="E942" t="str">
            <v>Memória de Cálculo de SPDA</v>
          </cell>
          <cell r="F942">
            <v>0</v>
          </cell>
          <cell r="H942" t="str">
            <v>A4</v>
          </cell>
          <cell r="I942">
            <v>3</v>
          </cell>
          <cell r="J942">
            <v>39434</v>
          </cell>
          <cell r="K942">
            <v>39438</v>
          </cell>
          <cell r="P942" t="str">
            <v/>
          </cell>
          <cell r="S942" t="str">
            <v/>
          </cell>
        </row>
        <row r="943">
          <cell r="A943">
            <v>691</v>
          </cell>
          <cell r="B943" t="str">
            <v>LM-9017-E-7000</v>
          </cell>
          <cell r="C943" t="str">
            <v>LM-E06-E06-027</v>
          </cell>
          <cell r="D943" t="str">
            <v>E.40.EL.090.020</v>
          </cell>
          <cell r="E943" t="str">
            <v>Lista de Materiais</v>
          </cell>
          <cell r="F943">
            <v>0</v>
          </cell>
          <cell r="H943" t="str">
            <v>A4</v>
          </cell>
          <cell r="I943">
            <v>0.875</v>
          </cell>
          <cell r="J943">
            <v>39434</v>
          </cell>
          <cell r="K943">
            <v>39438</v>
          </cell>
          <cell r="P943" t="str">
            <v/>
          </cell>
          <cell r="S943" t="str">
            <v/>
          </cell>
        </row>
        <row r="944">
          <cell r="A944">
            <v>692</v>
          </cell>
          <cell r="B944" t="str">
            <v>FD-9017-E-7000</v>
          </cell>
          <cell r="C944" t="str">
            <v>FD-E06-E06-029</v>
          </cell>
          <cell r="D944" t="str">
            <v>E.40.EL.090.020</v>
          </cell>
          <cell r="E944" t="str">
            <v>Folha de Dados</v>
          </cell>
          <cell r="F944">
            <v>0</v>
          </cell>
          <cell r="H944" t="str">
            <v>A4</v>
          </cell>
          <cell r="I944">
            <v>0.125</v>
          </cell>
          <cell r="J944">
            <v>39434</v>
          </cell>
          <cell r="K944">
            <v>39438</v>
          </cell>
          <cell r="P944" t="str">
            <v/>
          </cell>
          <cell r="S944" t="str">
            <v/>
          </cell>
        </row>
        <row r="945">
          <cell r="A945">
            <v>693</v>
          </cell>
          <cell r="B945" t="str">
            <v>MD-9017-E-7000</v>
          </cell>
          <cell r="C945" t="str">
            <v>MD-E06-E06-027</v>
          </cell>
          <cell r="D945" t="str">
            <v>E.40.EL.090.020</v>
          </cell>
          <cell r="E945" t="str">
            <v>Memorial Descritivo</v>
          </cell>
          <cell r="F945">
            <v>0</v>
          </cell>
          <cell r="H945" t="str">
            <v>A4</v>
          </cell>
          <cell r="I945">
            <v>1</v>
          </cell>
          <cell r="J945">
            <v>39434</v>
          </cell>
          <cell r="K945">
            <v>39438</v>
          </cell>
          <cell r="P945" t="str">
            <v/>
          </cell>
          <cell r="S945" t="str">
            <v/>
          </cell>
        </row>
        <row r="946">
          <cell r="E946" t="str">
            <v>TELEFONIA E DADOS</v>
          </cell>
          <cell r="F946">
            <v>0</v>
          </cell>
          <cell r="P946" t="str">
            <v/>
          </cell>
          <cell r="S946" t="str">
            <v/>
          </cell>
        </row>
        <row r="947">
          <cell r="A947">
            <v>694</v>
          </cell>
          <cell r="B947" t="str">
            <v>9017-K-7000</v>
          </cell>
          <cell r="C947" t="str">
            <v>DE-E06-E47-015</v>
          </cell>
          <cell r="D947" t="str">
            <v>E.40.CM.090.020</v>
          </cell>
          <cell r="E947" t="str">
            <v>Planta Baixa</v>
          </cell>
          <cell r="F947">
            <v>0</v>
          </cell>
          <cell r="H947" t="str">
            <v>A1</v>
          </cell>
          <cell r="I947">
            <v>1</v>
          </cell>
          <cell r="J947">
            <v>39434</v>
          </cell>
          <cell r="K947">
            <v>39438</v>
          </cell>
          <cell r="P947" t="str">
            <v/>
          </cell>
          <cell r="S947" t="str">
            <v/>
          </cell>
        </row>
        <row r="948">
          <cell r="A948">
            <v>695</v>
          </cell>
          <cell r="B948" t="str">
            <v>LM-9017-K-7000</v>
          </cell>
          <cell r="C948" t="str">
            <v>LM-E06-E47-015</v>
          </cell>
          <cell r="D948" t="str">
            <v>E.40.CM.090.020</v>
          </cell>
          <cell r="E948" t="str">
            <v>Lista de Materiais</v>
          </cell>
          <cell r="F948">
            <v>0</v>
          </cell>
          <cell r="H948" t="str">
            <v>A4</v>
          </cell>
          <cell r="I948">
            <v>0.125</v>
          </cell>
          <cell r="J948">
            <v>39434</v>
          </cell>
          <cell r="K948">
            <v>39438</v>
          </cell>
          <cell r="P948" t="str">
            <v/>
          </cell>
          <cell r="S948" t="str">
            <v/>
          </cell>
        </row>
        <row r="949">
          <cell r="E949" t="str">
            <v>HIDROSSANITÁRIAS</v>
          </cell>
          <cell r="F949">
            <v>0</v>
          </cell>
          <cell r="P949" t="str">
            <v/>
          </cell>
          <cell r="S949" t="str">
            <v/>
          </cell>
        </row>
        <row r="950">
          <cell r="A950">
            <v>696</v>
          </cell>
          <cell r="B950" t="str">
            <v>9017-B-7000</v>
          </cell>
          <cell r="C950" t="str">
            <v>DE-E06-B49-088</v>
          </cell>
          <cell r="D950" t="str">
            <v>E.40.IE.090.020</v>
          </cell>
          <cell r="E950" t="str">
            <v>Água Fria e Esg. Sanitário - Planta e Detalhes</v>
          </cell>
          <cell r="F950">
            <v>0</v>
          </cell>
          <cell r="H950" t="str">
            <v>A1</v>
          </cell>
          <cell r="I950">
            <v>1</v>
          </cell>
          <cell r="J950">
            <v>39434</v>
          </cell>
          <cell r="K950">
            <v>39438</v>
          </cell>
          <cell r="P950" t="str">
            <v/>
          </cell>
          <cell r="S950" t="str">
            <v/>
          </cell>
        </row>
        <row r="951">
          <cell r="A951">
            <v>697</v>
          </cell>
          <cell r="B951" t="str">
            <v>9017-B-7001</v>
          </cell>
          <cell r="C951" t="str">
            <v>DE-E06-B49-089</v>
          </cell>
          <cell r="D951" t="str">
            <v>E.40.IE.090.020</v>
          </cell>
          <cell r="E951" t="str">
            <v>Planta e Detalhes - Águas Pluviais</v>
          </cell>
          <cell r="F951">
            <v>0</v>
          </cell>
          <cell r="H951" t="str">
            <v>A1</v>
          </cell>
          <cell r="I951">
            <v>1</v>
          </cell>
          <cell r="J951">
            <v>39434</v>
          </cell>
          <cell r="K951">
            <v>39438</v>
          </cell>
          <cell r="P951" t="str">
            <v/>
          </cell>
          <cell r="S951" t="str">
            <v/>
          </cell>
        </row>
        <row r="952">
          <cell r="A952">
            <v>698</v>
          </cell>
          <cell r="B952" t="str">
            <v>MD-9017-B-7000</v>
          </cell>
          <cell r="C952" t="str">
            <v>DE-E06-B49-090</v>
          </cell>
          <cell r="D952" t="str">
            <v>E.40.IE.090.020</v>
          </cell>
          <cell r="E952" t="str">
            <v>Memorial Descritivo</v>
          </cell>
          <cell r="F952">
            <v>0</v>
          </cell>
          <cell r="H952" t="str">
            <v>A4</v>
          </cell>
          <cell r="I952">
            <v>1</v>
          </cell>
          <cell r="J952">
            <v>39434</v>
          </cell>
          <cell r="K952">
            <v>39438</v>
          </cell>
          <cell r="P952" t="str">
            <v/>
          </cell>
          <cell r="S952" t="str">
            <v/>
          </cell>
        </row>
        <row r="953">
          <cell r="A953">
            <v>699</v>
          </cell>
          <cell r="B953" t="str">
            <v>LM-9017-B-7000</v>
          </cell>
          <cell r="C953" t="str">
            <v>LM-E06-B49-026</v>
          </cell>
          <cell r="D953" t="str">
            <v>E.40.IE.090.020</v>
          </cell>
          <cell r="E953" t="str">
            <v>Lista de Material</v>
          </cell>
          <cell r="F953">
            <v>0</v>
          </cell>
          <cell r="H953" t="str">
            <v>A4</v>
          </cell>
          <cell r="I953">
            <v>0.375</v>
          </cell>
          <cell r="J953">
            <v>39434</v>
          </cell>
          <cell r="K953">
            <v>39438</v>
          </cell>
          <cell r="P953" t="str">
            <v/>
          </cell>
          <cell r="S953" t="str">
            <v/>
          </cell>
        </row>
        <row r="954">
          <cell r="E954" t="str">
            <v>ORÇAMENTAÇÃO</v>
          </cell>
          <cell r="F954">
            <v>0</v>
          </cell>
          <cell r="P954" t="str">
            <v/>
          </cell>
          <cell r="S954" t="str">
            <v/>
          </cell>
        </row>
        <row r="955">
          <cell r="A955">
            <v>700</v>
          </cell>
          <cell r="B955" t="str">
            <v>RT-9017-H-7000</v>
          </cell>
          <cell r="C955" t="str">
            <v>RT-E06-B00-025</v>
          </cell>
          <cell r="D955" t="str">
            <v>E.40.00.000.006</v>
          </cell>
          <cell r="E955" t="str">
            <v>Pacote para Orçamentação</v>
          </cell>
          <cell r="F955">
            <v>0</v>
          </cell>
          <cell r="H955" t="str">
            <v>A4</v>
          </cell>
          <cell r="I955">
            <v>2.5</v>
          </cell>
          <cell r="J955">
            <v>39473</v>
          </cell>
          <cell r="K955">
            <v>39532</v>
          </cell>
          <cell r="P955" t="str">
            <v/>
          </cell>
          <cell r="S955" t="str">
            <v/>
          </cell>
        </row>
        <row r="956">
          <cell r="E956" t="str">
            <v>ANÁLISE DE PROPOSTA</v>
          </cell>
          <cell r="F956">
            <v>0</v>
          </cell>
          <cell r="P956" t="str">
            <v/>
          </cell>
          <cell r="S956" t="str">
            <v/>
          </cell>
        </row>
        <row r="957">
          <cell r="A957">
            <v>701</v>
          </cell>
          <cell r="B957" t="str">
            <v>PT-9017-H-7000</v>
          </cell>
          <cell r="C957" t="str">
            <v>PT-E06-B00-025</v>
          </cell>
          <cell r="D957" t="str">
            <v>E.40.00.000.006</v>
          </cell>
          <cell r="E957" t="str">
            <v>Análise de Proposta</v>
          </cell>
          <cell r="F957">
            <v>0</v>
          </cell>
          <cell r="H957" t="str">
            <v>A4</v>
          </cell>
          <cell r="I957">
            <v>1.5</v>
          </cell>
          <cell r="J957">
            <v>39473</v>
          </cell>
          <cell r="K957">
            <v>39532</v>
          </cell>
          <cell r="P957" t="str">
            <v/>
          </cell>
          <cell r="S957" t="str">
            <v/>
          </cell>
        </row>
        <row r="958">
          <cell r="B958">
            <v>9018</v>
          </cell>
          <cell r="E958" t="str">
            <v>GALPÃO DE PRODUTOS PERIGOSOS</v>
          </cell>
          <cell r="F958">
            <v>0</v>
          </cell>
          <cell r="P958" t="str">
            <v/>
          </cell>
          <cell r="S958" t="str">
            <v/>
          </cell>
        </row>
        <row r="959">
          <cell r="E959" t="str">
            <v>ARQUITETURA</v>
          </cell>
          <cell r="F959">
            <v>0</v>
          </cell>
          <cell r="P959" t="str">
            <v/>
          </cell>
          <cell r="S959" t="str">
            <v/>
          </cell>
        </row>
        <row r="960">
          <cell r="A960">
            <v>702</v>
          </cell>
          <cell r="B960" t="str">
            <v>9018-A-7000</v>
          </cell>
          <cell r="C960" t="str">
            <v>DE-E06-B15-119</v>
          </cell>
          <cell r="D960" t="str">
            <v>E.40.AR.090.035</v>
          </cell>
          <cell r="E960" t="str">
            <v>Planta Baixa</v>
          </cell>
          <cell r="F960">
            <v>0</v>
          </cell>
          <cell r="H960" t="str">
            <v>A1</v>
          </cell>
          <cell r="I960">
            <v>1</v>
          </cell>
          <cell r="J960">
            <v>39441</v>
          </cell>
          <cell r="K960">
            <v>39445</v>
          </cell>
          <cell r="P960" t="str">
            <v/>
          </cell>
          <cell r="S960" t="str">
            <v/>
          </cell>
        </row>
        <row r="961">
          <cell r="A961">
            <v>703</v>
          </cell>
          <cell r="B961" t="str">
            <v>9018-A-7001</v>
          </cell>
          <cell r="C961" t="str">
            <v>DE-E06-B15-120</v>
          </cell>
          <cell r="D961" t="str">
            <v>E.40.AR.090.035</v>
          </cell>
          <cell r="E961" t="str">
            <v>Cobertura</v>
          </cell>
          <cell r="F961">
            <v>0</v>
          </cell>
          <cell r="H961" t="str">
            <v>A1</v>
          </cell>
          <cell r="I961">
            <v>1</v>
          </cell>
          <cell r="J961">
            <v>39441</v>
          </cell>
          <cell r="K961">
            <v>39445</v>
          </cell>
          <cell r="P961" t="str">
            <v/>
          </cell>
          <cell r="S961" t="str">
            <v/>
          </cell>
        </row>
        <row r="962">
          <cell r="A962">
            <v>704</v>
          </cell>
          <cell r="B962" t="str">
            <v>9018-A-7002</v>
          </cell>
          <cell r="C962" t="str">
            <v>DE-E06-B15-121</v>
          </cell>
          <cell r="D962" t="str">
            <v>E.40.AR.090.035</v>
          </cell>
          <cell r="E962" t="str">
            <v>Cortes</v>
          </cell>
          <cell r="F962">
            <v>0</v>
          </cell>
          <cell r="H962" t="str">
            <v>A1</v>
          </cell>
          <cell r="I962">
            <v>1</v>
          </cell>
          <cell r="J962">
            <v>39441</v>
          </cell>
          <cell r="K962">
            <v>39445</v>
          </cell>
          <cell r="P962" t="str">
            <v/>
          </cell>
          <cell r="S962" t="str">
            <v/>
          </cell>
        </row>
        <row r="963">
          <cell r="A963">
            <v>705</v>
          </cell>
          <cell r="B963" t="str">
            <v>9018-A-7003</v>
          </cell>
          <cell r="C963" t="str">
            <v>DE-E06-B15-122</v>
          </cell>
          <cell r="D963" t="str">
            <v>E.40.AR.090.035</v>
          </cell>
          <cell r="E963" t="str">
            <v>Fachadas</v>
          </cell>
          <cell r="F963">
            <v>0</v>
          </cell>
          <cell r="H963" t="str">
            <v>A1</v>
          </cell>
          <cell r="I963">
            <v>1</v>
          </cell>
          <cell r="J963">
            <v>39441</v>
          </cell>
          <cell r="K963">
            <v>39445</v>
          </cell>
          <cell r="P963" t="str">
            <v/>
          </cell>
          <cell r="S963" t="str">
            <v/>
          </cell>
        </row>
        <row r="964">
          <cell r="E964" t="str">
            <v>CIVIL - CONCRETO</v>
          </cell>
          <cell r="F964">
            <v>0</v>
          </cell>
          <cell r="P964" t="str">
            <v/>
          </cell>
          <cell r="S964" t="str">
            <v/>
          </cell>
        </row>
        <row r="965">
          <cell r="A965">
            <v>706</v>
          </cell>
          <cell r="B965" t="str">
            <v>LV-9018-C-7000</v>
          </cell>
          <cell r="C965" t="str">
            <v>LV-E06-B03-031</v>
          </cell>
          <cell r="D965" t="str">
            <v>E.40.CN.090.030</v>
          </cell>
          <cell r="E965" t="str">
            <v>Lista verificação desenho fornecedores</v>
          </cell>
          <cell r="F965">
            <v>0</v>
          </cell>
          <cell r="H965" t="str">
            <v>A1</v>
          </cell>
          <cell r="I965">
            <v>10</v>
          </cell>
          <cell r="J965">
            <v>39476</v>
          </cell>
          <cell r="K965">
            <v>39485</v>
          </cell>
          <cell r="P965" t="str">
            <v/>
          </cell>
          <cell r="S965" t="str">
            <v/>
          </cell>
        </row>
        <row r="966">
          <cell r="E966" t="str">
            <v>CIVIL METÁLICA</v>
          </cell>
          <cell r="F966">
            <v>0</v>
          </cell>
          <cell r="P966" t="str">
            <v/>
          </cell>
          <cell r="S966" t="str">
            <v/>
          </cell>
        </row>
        <row r="967">
          <cell r="A967">
            <v>707</v>
          </cell>
          <cell r="B967" t="str">
            <v>LV-9018-S-7000</v>
          </cell>
          <cell r="C967" t="str">
            <v>LV-E06-B04-030</v>
          </cell>
          <cell r="D967" t="str">
            <v>E.40.EM.090.030</v>
          </cell>
          <cell r="E967" t="str">
            <v>Lista verificação desenho fornecedores</v>
          </cell>
          <cell r="F967">
            <v>0</v>
          </cell>
          <cell r="H967" t="str">
            <v>A1</v>
          </cell>
          <cell r="I967">
            <v>10</v>
          </cell>
          <cell r="J967">
            <v>39476</v>
          </cell>
          <cell r="K967">
            <v>39485</v>
          </cell>
          <cell r="P967" t="str">
            <v/>
          </cell>
          <cell r="S967" t="str">
            <v/>
          </cell>
        </row>
        <row r="968">
          <cell r="E968" t="str">
            <v>ELÉTRICA</v>
          </cell>
          <cell r="F968">
            <v>0</v>
          </cell>
          <cell r="P968" t="str">
            <v/>
          </cell>
          <cell r="S968" t="str">
            <v/>
          </cell>
        </row>
        <row r="969">
          <cell r="A969">
            <v>708</v>
          </cell>
          <cell r="B969" t="str">
            <v>9018-E-7000</v>
          </cell>
          <cell r="C969" t="str">
            <v>DE-E06-E06-098</v>
          </cell>
          <cell r="D969" t="str">
            <v>E.40.EL.090.035</v>
          </cell>
          <cell r="E969" t="str">
            <v>Planta de Distribuição de Força e Aterramento</v>
          </cell>
          <cell r="F969">
            <v>0</v>
          </cell>
          <cell r="H969" t="str">
            <v>A1</v>
          </cell>
          <cell r="I969">
            <v>1</v>
          </cell>
          <cell r="J969">
            <v>39456</v>
          </cell>
          <cell r="K969">
            <v>39460</v>
          </cell>
          <cell r="P969" t="str">
            <v/>
          </cell>
          <cell r="S969" t="str">
            <v/>
          </cell>
        </row>
        <row r="970">
          <cell r="A970">
            <v>709</v>
          </cell>
          <cell r="B970" t="str">
            <v>9018-E-7001</v>
          </cell>
          <cell r="C970" t="str">
            <v>DE-E06-E06-099</v>
          </cell>
          <cell r="D970" t="str">
            <v>E.40.EL.090.035</v>
          </cell>
          <cell r="E970" t="str">
            <v>Planta de Iluminação e Tomadas de Corrente</v>
          </cell>
          <cell r="F970">
            <v>0</v>
          </cell>
          <cell r="H970" t="str">
            <v>A1</v>
          </cell>
          <cell r="I970">
            <v>1</v>
          </cell>
          <cell r="J970">
            <v>39456</v>
          </cell>
          <cell r="K970">
            <v>39460</v>
          </cell>
          <cell r="P970" t="str">
            <v/>
          </cell>
          <cell r="S970" t="str">
            <v/>
          </cell>
        </row>
        <row r="971">
          <cell r="A971">
            <v>710</v>
          </cell>
          <cell r="B971" t="str">
            <v>9018-E-7002</v>
          </cell>
          <cell r="C971" t="str">
            <v>DE-E06-E06-100</v>
          </cell>
          <cell r="D971" t="str">
            <v>E.40.EL.090.035</v>
          </cell>
          <cell r="E971" t="str">
            <v>Planta de SPDA</v>
          </cell>
          <cell r="F971">
            <v>0</v>
          </cell>
          <cell r="H971" t="str">
            <v>A1</v>
          </cell>
          <cell r="I971">
            <v>1</v>
          </cell>
          <cell r="J971">
            <v>39456</v>
          </cell>
          <cell r="K971">
            <v>39460</v>
          </cell>
          <cell r="P971" t="str">
            <v/>
          </cell>
          <cell r="S971" t="str">
            <v/>
          </cell>
        </row>
        <row r="972">
          <cell r="A972">
            <v>711</v>
          </cell>
          <cell r="B972" t="str">
            <v>9018-E-7003</v>
          </cell>
          <cell r="C972" t="str">
            <v>DE-E06-E06-101</v>
          </cell>
          <cell r="D972" t="str">
            <v>E.40.EL.090.035</v>
          </cell>
          <cell r="E972" t="str">
            <v>Diagrama Unifilar e Quadro de Cargas Elétricas</v>
          </cell>
          <cell r="F972">
            <v>0</v>
          </cell>
          <cell r="H972" t="str">
            <v>A1</v>
          </cell>
          <cell r="I972">
            <v>1.25</v>
          </cell>
          <cell r="J972">
            <v>39456</v>
          </cell>
          <cell r="K972">
            <v>39460</v>
          </cell>
          <cell r="P972" t="str">
            <v/>
          </cell>
          <cell r="S972" t="str">
            <v/>
          </cell>
        </row>
        <row r="973">
          <cell r="A973">
            <v>712</v>
          </cell>
          <cell r="B973" t="str">
            <v>MC-9018-E-7000</v>
          </cell>
          <cell r="C973" t="str">
            <v>MC-E06-E06-051</v>
          </cell>
          <cell r="D973" t="str">
            <v>E.40.EL.090.035</v>
          </cell>
          <cell r="E973" t="str">
            <v>Memória de Cálculo de Iluminação</v>
          </cell>
          <cell r="F973">
            <v>0</v>
          </cell>
          <cell r="H973" t="str">
            <v>A4</v>
          </cell>
          <cell r="I973">
            <v>3</v>
          </cell>
          <cell r="J973">
            <v>39456</v>
          </cell>
          <cell r="K973">
            <v>39460</v>
          </cell>
          <cell r="P973" t="str">
            <v/>
          </cell>
          <cell r="S973" t="str">
            <v/>
          </cell>
        </row>
        <row r="974">
          <cell r="A974">
            <v>713</v>
          </cell>
          <cell r="B974" t="str">
            <v>MC-9018-E-7001</v>
          </cell>
          <cell r="C974" t="str">
            <v>MC-E06-E06-052</v>
          </cell>
          <cell r="D974" t="str">
            <v>E.40.EL.090.035</v>
          </cell>
          <cell r="E974" t="str">
            <v>Memória de Cálculo de SPDA</v>
          </cell>
          <cell r="F974">
            <v>0</v>
          </cell>
          <cell r="H974" t="str">
            <v>A4</v>
          </cell>
          <cell r="I974">
            <v>3</v>
          </cell>
          <cell r="J974">
            <v>39456</v>
          </cell>
          <cell r="K974">
            <v>39460</v>
          </cell>
          <cell r="P974" t="str">
            <v/>
          </cell>
          <cell r="S974" t="str">
            <v/>
          </cell>
        </row>
        <row r="975">
          <cell r="A975">
            <v>714</v>
          </cell>
          <cell r="B975" t="str">
            <v>LM-9018-E-7000</v>
          </cell>
          <cell r="C975" t="str">
            <v>LM-E06-E06-026</v>
          </cell>
          <cell r="D975" t="str">
            <v>E.40.EL.090.035</v>
          </cell>
          <cell r="E975" t="str">
            <v>Lista de Materiais</v>
          </cell>
          <cell r="F975">
            <v>0</v>
          </cell>
          <cell r="H975" t="str">
            <v>A4</v>
          </cell>
          <cell r="I975">
            <v>1</v>
          </cell>
          <cell r="J975">
            <v>39456</v>
          </cell>
          <cell r="K975">
            <v>39460</v>
          </cell>
          <cell r="P975" t="str">
            <v/>
          </cell>
          <cell r="S975" t="str">
            <v/>
          </cell>
        </row>
        <row r="976">
          <cell r="A976">
            <v>715</v>
          </cell>
          <cell r="B976" t="str">
            <v>FD-9018-E-7000</v>
          </cell>
          <cell r="C976" t="str">
            <v>FD-E06-E06-028</v>
          </cell>
          <cell r="D976" t="str">
            <v>E.40.EL.090.035</v>
          </cell>
          <cell r="E976" t="str">
            <v>Folha de Dados (Quadro de Distribuição)</v>
          </cell>
          <cell r="F976">
            <v>0</v>
          </cell>
          <cell r="H976" t="str">
            <v>A4</v>
          </cell>
          <cell r="I976">
            <v>0.125</v>
          </cell>
          <cell r="J976">
            <v>39456</v>
          </cell>
          <cell r="K976">
            <v>39460</v>
          </cell>
          <cell r="P976" t="str">
            <v/>
          </cell>
          <cell r="S976" t="str">
            <v/>
          </cell>
        </row>
        <row r="977">
          <cell r="A977">
            <v>716</v>
          </cell>
          <cell r="B977" t="str">
            <v>MD-9018-E-7000</v>
          </cell>
          <cell r="C977" t="str">
            <v>MD-E06-E06-026</v>
          </cell>
          <cell r="D977" t="str">
            <v>E.40.EL.090.035</v>
          </cell>
          <cell r="E977" t="str">
            <v>Memorial Descritivo</v>
          </cell>
          <cell r="F977">
            <v>0</v>
          </cell>
          <cell r="H977" t="str">
            <v>A4</v>
          </cell>
          <cell r="I977">
            <v>1</v>
          </cell>
          <cell r="J977">
            <v>39456</v>
          </cell>
          <cell r="K977">
            <v>39460</v>
          </cell>
          <cell r="P977" t="str">
            <v/>
          </cell>
          <cell r="S977" t="str">
            <v/>
          </cell>
        </row>
        <row r="978">
          <cell r="E978" t="str">
            <v>HIDROSSANITÁRIA</v>
          </cell>
          <cell r="F978">
            <v>0</v>
          </cell>
          <cell r="P978" t="str">
            <v/>
          </cell>
          <cell r="S978" t="str">
            <v/>
          </cell>
        </row>
        <row r="979">
          <cell r="A979">
            <v>717</v>
          </cell>
          <cell r="B979" t="str">
            <v>9018-B-7000</v>
          </cell>
          <cell r="C979" t="str">
            <v>DE-E06-B49-090</v>
          </cell>
          <cell r="D979" t="str">
            <v>E.40.IE.090.035</v>
          </cell>
          <cell r="E979" t="str">
            <v>Águas Pluviais - Planta e Detalhes</v>
          </cell>
          <cell r="F979">
            <v>0</v>
          </cell>
          <cell r="H979" t="str">
            <v>A1</v>
          </cell>
          <cell r="I979">
            <v>1</v>
          </cell>
          <cell r="J979">
            <v>39456</v>
          </cell>
          <cell r="K979">
            <v>39460</v>
          </cell>
          <cell r="P979" t="str">
            <v/>
          </cell>
          <cell r="S979" t="str">
            <v/>
          </cell>
        </row>
        <row r="980">
          <cell r="A980">
            <v>718</v>
          </cell>
          <cell r="B980" t="str">
            <v>LM-9018-B-7000</v>
          </cell>
          <cell r="C980" t="str">
            <v>LM-E06-B49-027</v>
          </cell>
          <cell r="D980" t="str">
            <v>E.40.IE.090.035</v>
          </cell>
          <cell r="E980" t="str">
            <v>Lista de Material</v>
          </cell>
          <cell r="F980">
            <v>0</v>
          </cell>
          <cell r="H980" t="str">
            <v>A4</v>
          </cell>
          <cell r="I980">
            <v>0.375</v>
          </cell>
          <cell r="J980">
            <v>39456</v>
          </cell>
          <cell r="K980">
            <v>39460</v>
          </cell>
          <cell r="P980" t="str">
            <v/>
          </cell>
          <cell r="S980" t="str">
            <v/>
          </cell>
        </row>
        <row r="981">
          <cell r="E981" t="str">
            <v>ORÇAMENTAÇÃO</v>
          </cell>
          <cell r="F981">
            <v>0</v>
          </cell>
          <cell r="P981" t="str">
            <v/>
          </cell>
          <cell r="S981" t="str">
            <v/>
          </cell>
        </row>
        <row r="982">
          <cell r="A982">
            <v>719</v>
          </cell>
          <cell r="B982" t="str">
            <v>PT-9018-H-7000</v>
          </cell>
          <cell r="C982" t="str">
            <v>PT-E06-B00-026</v>
          </cell>
          <cell r="D982" t="str">
            <v>E.40.00.000.006</v>
          </cell>
          <cell r="E982" t="str">
            <v>Análise de proposta</v>
          </cell>
          <cell r="F982">
            <v>0</v>
          </cell>
          <cell r="H982" t="str">
            <v>A4</v>
          </cell>
          <cell r="I982">
            <v>3.75</v>
          </cell>
          <cell r="J982">
            <v>39473</v>
          </cell>
          <cell r="K982">
            <v>39532</v>
          </cell>
          <cell r="P982" t="str">
            <v/>
          </cell>
          <cell r="S982" t="str">
            <v/>
          </cell>
        </row>
        <row r="983">
          <cell r="A983">
            <v>720</v>
          </cell>
          <cell r="B983" t="str">
            <v>RT-9018-H-7000</v>
          </cell>
          <cell r="C983" t="str">
            <v>RT-E06-B00-026</v>
          </cell>
          <cell r="D983" t="str">
            <v>E.40.00.000.006</v>
          </cell>
          <cell r="E983" t="str">
            <v>Pacote para Orçamentação</v>
          </cell>
          <cell r="F983">
            <v>0</v>
          </cell>
          <cell r="H983" t="str">
            <v>A4</v>
          </cell>
          <cell r="I983">
            <v>6</v>
          </cell>
          <cell r="J983">
            <v>39473</v>
          </cell>
          <cell r="K983">
            <v>39532</v>
          </cell>
          <cell r="P983" t="str">
            <v/>
          </cell>
          <cell r="S983" t="str">
            <v/>
          </cell>
        </row>
        <row r="984">
          <cell r="B984">
            <v>9020</v>
          </cell>
          <cell r="E984" t="str">
            <v>GALPÃO DE TRIAGEM E ESTOCAGEM DE MATERIAIS INERTES 1-C.M.D.</v>
          </cell>
          <cell r="F984">
            <v>0</v>
          </cell>
          <cell r="P984" t="str">
            <v/>
          </cell>
          <cell r="S984" t="str">
            <v/>
          </cell>
        </row>
        <row r="985">
          <cell r="E985" t="str">
            <v>ARQUITETURA</v>
          </cell>
          <cell r="F985">
            <v>0</v>
          </cell>
          <cell r="P985" t="str">
            <v/>
          </cell>
          <cell r="S985" t="str">
            <v/>
          </cell>
        </row>
        <row r="986">
          <cell r="A986">
            <v>721</v>
          </cell>
          <cell r="B986" t="str">
            <v>9020-A-7000</v>
          </cell>
          <cell r="C986" t="str">
            <v>DE-E06-B15-123</v>
          </cell>
          <cell r="D986" t="str">
            <v>E.40.AR.090.050</v>
          </cell>
          <cell r="E986" t="str">
            <v>Planta Baixa</v>
          </cell>
          <cell r="F986">
            <v>0</v>
          </cell>
          <cell r="H986" t="str">
            <v>A1</v>
          </cell>
          <cell r="I986">
            <v>1</v>
          </cell>
          <cell r="J986">
            <v>39441</v>
          </cell>
          <cell r="K986">
            <v>39445</v>
          </cell>
          <cell r="P986" t="str">
            <v/>
          </cell>
          <cell r="S986" t="str">
            <v/>
          </cell>
        </row>
        <row r="987">
          <cell r="A987">
            <v>722</v>
          </cell>
          <cell r="B987" t="str">
            <v>9020-A-7001</v>
          </cell>
          <cell r="C987" t="str">
            <v>DE-E06-B15-124</v>
          </cell>
          <cell r="D987" t="str">
            <v>E.40.AR.090.050</v>
          </cell>
          <cell r="E987" t="str">
            <v>Cobertura</v>
          </cell>
          <cell r="F987">
            <v>0</v>
          </cell>
          <cell r="H987" t="str">
            <v>A1</v>
          </cell>
          <cell r="I987">
            <v>1</v>
          </cell>
          <cell r="J987">
            <v>39441</v>
          </cell>
          <cell r="K987">
            <v>39445</v>
          </cell>
          <cell r="P987" t="str">
            <v/>
          </cell>
          <cell r="S987" t="str">
            <v/>
          </cell>
        </row>
        <row r="988">
          <cell r="A988">
            <v>723</v>
          </cell>
          <cell r="B988" t="str">
            <v>9020-A-7002</v>
          </cell>
          <cell r="C988" t="str">
            <v>DE-E06-B15-125</v>
          </cell>
          <cell r="D988" t="str">
            <v>E.40.AR.090.050</v>
          </cell>
          <cell r="E988" t="str">
            <v>Cortes</v>
          </cell>
          <cell r="F988">
            <v>0</v>
          </cell>
          <cell r="H988" t="str">
            <v>A1</v>
          </cell>
          <cell r="I988">
            <v>1</v>
          </cell>
          <cell r="J988">
            <v>39441</v>
          </cell>
          <cell r="K988">
            <v>39445</v>
          </cell>
          <cell r="P988" t="str">
            <v/>
          </cell>
          <cell r="S988" t="str">
            <v/>
          </cell>
        </row>
        <row r="989">
          <cell r="A989">
            <v>724</v>
          </cell>
          <cell r="B989" t="str">
            <v>9020-A-7003</v>
          </cell>
          <cell r="C989" t="str">
            <v>DE-E06-B15-126</v>
          </cell>
          <cell r="D989" t="str">
            <v>E.40.AR.090.050</v>
          </cell>
          <cell r="E989" t="str">
            <v>Fachadas</v>
          </cell>
          <cell r="F989">
            <v>0</v>
          </cell>
          <cell r="H989" t="str">
            <v>A1</v>
          </cell>
          <cell r="I989">
            <v>1</v>
          </cell>
          <cell r="J989">
            <v>39441</v>
          </cell>
          <cell r="K989">
            <v>39445</v>
          </cell>
          <cell r="P989" t="str">
            <v/>
          </cell>
          <cell r="S989" t="str">
            <v/>
          </cell>
        </row>
        <row r="990">
          <cell r="E990" t="str">
            <v>CIVIL - CONCRETO</v>
          </cell>
          <cell r="F990">
            <v>0</v>
          </cell>
          <cell r="P990" t="str">
            <v/>
          </cell>
          <cell r="S990" t="str">
            <v/>
          </cell>
        </row>
        <row r="991">
          <cell r="A991">
            <v>725</v>
          </cell>
          <cell r="B991" t="str">
            <v>LV-9020-C-7000</v>
          </cell>
          <cell r="C991" t="str">
            <v>LV-E06-B03-032</v>
          </cell>
          <cell r="D991" t="str">
            <v>E.40.CN.090.040</v>
          </cell>
          <cell r="E991" t="str">
            <v>Lista verificação desenho fornecedores</v>
          </cell>
          <cell r="F991">
            <v>0</v>
          </cell>
          <cell r="H991" t="str">
            <v>A1</v>
          </cell>
          <cell r="I991">
            <v>10</v>
          </cell>
          <cell r="J991">
            <v>39476</v>
          </cell>
          <cell r="K991">
            <v>39485</v>
          </cell>
          <cell r="P991" t="str">
            <v/>
          </cell>
          <cell r="S991" t="str">
            <v/>
          </cell>
        </row>
        <row r="992">
          <cell r="E992" t="str">
            <v>CIVIL METÁLICA</v>
          </cell>
          <cell r="F992">
            <v>0</v>
          </cell>
          <cell r="P992" t="str">
            <v/>
          </cell>
          <cell r="S992" t="str">
            <v/>
          </cell>
        </row>
        <row r="993">
          <cell r="A993">
            <v>726</v>
          </cell>
          <cell r="B993" t="str">
            <v>LV-9020-S-7000</v>
          </cell>
          <cell r="C993" t="str">
            <v>LV-E06-B04-031</v>
          </cell>
          <cell r="D993" t="str">
            <v>E.40.EM.090.040</v>
          </cell>
          <cell r="E993" t="str">
            <v>Lista verificação desenho fornecedores</v>
          </cell>
          <cell r="F993">
            <v>0</v>
          </cell>
          <cell r="H993" t="str">
            <v>A1</v>
          </cell>
          <cell r="I993">
            <v>10</v>
          </cell>
          <cell r="J993">
            <v>39476</v>
          </cell>
          <cell r="K993">
            <v>39485</v>
          </cell>
          <cell r="P993" t="str">
            <v/>
          </cell>
          <cell r="S993" t="str">
            <v/>
          </cell>
        </row>
        <row r="994">
          <cell r="E994" t="str">
            <v>ELÉTRICA</v>
          </cell>
          <cell r="F994">
            <v>0</v>
          </cell>
          <cell r="P994" t="str">
            <v/>
          </cell>
          <cell r="S994" t="str">
            <v/>
          </cell>
        </row>
        <row r="995">
          <cell r="A995">
            <v>727</v>
          </cell>
          <cell r="B995" t="str">
            <v>9020-E-7000</v>
          </cell>
          <cell r="C995" t="str">
            <v>DE-E06-E06-102</v>
          </cell>
          <cell r="D995" t="str">
            <v>E.40.EL.090.050</v>
          </cell>
          <cell r="E995" t="str">
            <v>Planta de Distribuição de Força e Aterramento</v>
          </cell>
          <cell r="F995">
            <v>0</v>
          </cell>
          <cell r="H995" t="str">
            <v>A1</v>
          </cell>
          <cell r="I995">
            <v>1</v>
          </cell>
          <cell r="J995">
            <v>39456</v>
          </cell>
          <cell r="K995">
            <v>39460</v>
          </cell>
          <cell r="P995" t="str">
            <v/>
          </cell>
          <cell r="S995" t="str">
            <v/>
          </cell>
        </row>
        <row r="996">
          <cell r="A996">
            <v>728</v>
          </cell>
          <cell r="B996" t="str">
            <v>9020-E-7001</v>
          </cell>
          <cell r="C996" t="str">
            <v>DE-E06-E06-103</v>
          </cell>
          <cell r="D996" t="str">
            <v>E.40.EL.090.050</v>
          </cell>
          <cell r="E996" t="str">
            <v>Planta de Iluminação e Tomadas de Corrente</v>
          </cell>
          <cell r="F996">
            <v>0</v>
          </cell>
          <cell r="H996" t="str">
            <v>A1</v>
          </cell>
          <cell r="I996">
            <v>1</v>
          </cell>
          <cell r="J996">
            <v>39456</v>
          </cell>
          <cell r="K996">
            <v>39460</v>
          </cell>
          <cell r="P996" t="str">
            <v/>
          </cell>
          <cell r="S996" t="str">
            <v/>
          </cell>
        </row>
        <row r="997">
          <cell r="A997">
            <v>729</v>
          </cell>
          <cell r="B997" t="str">
            <v>9020-E-7002</v>
          </cell>
          <cell r="C997" t="str">
            <v>DE-E06-E06-104</v>
          </cell>
          <cell r="D997" t="str">
            <v>E.40.EL.090.050</v>
          </cell>
          <cell r="E997" t="str">
            <v>Planta de SPDA</v>
          </cell>
          <cell r="F997">
            <v>0</v>
          </cell>
          <cell r="H997" t="str">
            <v>A1</v>
          </cell>
          <cell r="I997">
            <v>1</v>
          </cell>
          <cell r="J997">
            <v>39456</v>
          </cell>
          <cell r="K997">
            <v>39460</v>
          </cell>
          <cell r="P997" t="str">
            <v/>
          </cell>
          <cell r="S997" t="str">
            <v/>
          </cell>
        </row>
        <row r="998">
          <cell r="A998">
            <v>730</v>
          </cell>
          <cell r="B998" t="str">
            <v>9020-E-7003</v>
          </cell>
          <cell r="C998" t="str">
            <v>DE-E06-E06-105</v>
          </cell>
          <cell r="D998" t="str">
            <v>E.40.EL.090.050</v>
          </cell>
          <cell r="E998" t="str">
            <v>Diagrama Unifilar e Quadro de Cargas Elétricas</v>
          </cell>
          <cell r="F998">
            <v>0</v>
          </cell>
          <cell r="H998" t="str">
            <v>A1</v>
          </cell>
          <cell r="I998">
            <v>1.25</v>
          </cell>
          <cell r="J998">
            <v>39456</v>
          </cell>
          <cell r="K998">
            <v>39460</v>
          </cell>
          <cell r="P998" t="str">
            <v/>
          </cell>
          <cell r="S998" t="str">
            <v/>
          </cell>
        </row>
        <row r="999">
          <cell r="A999">
            <v>731</v>
          </cell>
          <cell r="B999" t="str">
            <v>MC-9020-E-7000</v>
          </cell>
          <cell r="C999" t="str">
            <v>MC-E06-E06-053</v>
          </cell>
          <cell r="D999" t="str">
            <v>E.40.EL.090.050</v>
          </cell>
          <cell r="E999" t="str">
            <v>Memória de Cálculo de Iluminação</v>
          </cell>
          <cell r="F999">
            <v>0</v>
          </cell>
          <cell r="H999" t="str">
            <v>A4</v>
          </cell>
          <cell r="I999">
            <v>3</v>
          </cell>
          <cell r="J999">
            <v>39456</v>
          </cell>
          <cell r="K999">
            <v>39460</v>
          </cell>
          <cell r="P999" t="str">
            <v/>
          </cell>
          <cell r="S999" t="str">
            <v/>
          </cell>
        </row>
        <row r="1000">
          <cell r="A1000">
            <v>732</v>
          </cell>
          <cell r="B1000" t="str">
            <v>MC-9020-E-7001</v>
          </cell>
          <cell r="C1000" t="str">
            <v>MC-E06-E06-054</v>
          </cell>
          <cell r="D1000" t="str">
            <v>E.40.EL.090.050</v>
          </cell>
          <cell r="E1000" t="str">
            <v>Memória de Cálculo de SPDA</v>
          </cell>
          <cell r="F1000">
            <v>0</v>
          </cell>
          <cell r="H1000" t="str">
            <v>A4</v>
          </cell>
          <cell r="I1000">
            <v>3</v>
          </cell>
          <cell r="J1000">
            <v>39456</v>
          </cell>
          <cell r="K1000">
            <v>39460</v>
          </cell>
          <cell r="P1000" t="str">
            <v/>
          </cell>
          <cell r="S1000" t="str">
            <v/>
          </cell>
        </row>
        <row r="1001">
          <cell r="A1001">
            <v>733</v>
          </cell>
          <cell r="B1001" t="str">
            <v>LM-9020-E-7000</v>
          </cell>
          <cell r="C1001" t="str">
            <v>LM-E06-E06-027</v>
          </cell>
          <cell r="D1001" t="str">
            <v>E.40.EL.090.050</v>
          </cell>
          <cell r="E1001" t="str">
            <v>Lista de Materiais</v>
          </cell>
          <cell r="F1001">
            <v>0</v>
          </cell>
          <cell r="H1001" t="str">
            <v>A4</v>
          </cell>
          <cell r="I1001">
            <v>1</v>
          </cell>
          <cell r="J1001">
            <v>39456</v>
          </cell>
          <cell r="K1001">
            <v>39460</v>
          </cell>
          <cell r="P1001" t="str">
            <v/>
          </cell>
          <cell r="S1001" t="str">
            <v/>
          </cell>
        </row>
        <row r="1002">
          <cell r="A1002">
            <v>734</v>
          </cell>
          <cell r="B1002" t="str">
            <v>FD-9020-E-7000</v>
          </cell>
          <cell r="C1002" t="str">
            <v>FD-E06-E06-029</v>
          </cell>
          <cell r="D1002" t="str">
            <v>E.40.EL.090.050</v>
          </cell>
          <cell r="E1002" t="str">
            <v>Folha de Dados (Quadro de Distribuição)</v>
          </cell>
          <cell r="F1002">
            <v>0</v>
          </cell>
          <cell r="H1002" t="str">
            <v>A4</v>
          </cell>
          <cell r="I1002">
            <v>0.125</v>
          </cell>
          <cell r="J1002">
            <v>39456</v>
          </cell>
          <cell r="K1002">
            <v>39460</v>
          </cell>
          <cell r="P1002" t="str">
            <v/>
          </cell>
          <cell r="S1002" t="str">
            <v/>
          </cell>
        </row>
        <row r="1003">
          <cell r="A1003">
            <v>735</v>
          </cell>
          <cell r="B1003" t="str">
            <v>MD-9020-E-7000</v>
          </cell>
          <cell r="C1003" t="str">
            <v>MD-E06-E06-027</v>
          </cell>
          <cell r="D1003" t="str">
            <v>E.40.EL.090.050</v>
          </cell>
          <cell r="E1003" t="str">
            <v>Memorial Descritivo</v>
          </cell>
          <cell r="F1003">
            <v>0</v>
          </cell>
          <cell r="H1003" t="str">
            <v>A4</v>
          </cell>
          <cell r="I1003">
            <v>1</v>
          </cell>
          <cell r="J1003">
            <v>39456</v>
          </cell>
          <cell r="K1003">
            <v>39460</v>
          </cell>
          <cell r="P1003" t="str">
            <v/>
          </cell>
          <cell r="S1003" t="str">
            <v/>
          </cell>
        </row>
        <row r="1004">
          <cell r="E1004" t="str">
            <v>HIDROSSANITÁRIAS</v>
          </cell>
          <cell r="F1004">
            <v>0</v>
          </cell>
          <cell r="P1004" t="str">
            <v/>
          </cell>
          <cell r="S1004" t="str">
            <v/>
          </cell>
        </row>
        <row r="1005">
          <cell r="A1005">
            <v>736</v>
          </cell>
          <cell r="B1005" t="str">
            <v>9020-B-7000</v>
          </cell>
          <cell r="C1005" t="str">
            <v>DE-E06-B49-091</v>
          </cell>
          <cell r="D1005" t="str">
            <v>E.40.IE.090.050</v>
          </cell>
          <cell r="E1005" t="str">
            <v>Águas Pluviais - Planta e Detalhes</v>
          </cell>
          <cell r="F1005">
            <v>0</v>
          </cell>
          <cell r="H1005" t="str">
            <v>A1</v>
          </cell>
          <cell r="I1005">
            <v>1</v>
          </cell>
          <cell r="J1005">
            <v>39456</v>
          </cell>
          <cell r="K1005">
            <v>39460</v>
          </cell>
          <cell r="P1005" t="str">
            <v/>
          </cell>
          <cell r="S1005" t="str">
            <v/>
          </cell>
        </row>
        <row r="1006">
          <cell r="A1006">
            <v>737</v>
          </cell>
          <cell r="B1006" t="str">
            <v>LM-9020-B-7000</v>
          </cell>
          <cell r="C1006" t="str">
            <v>LM-E06-B49-028</v>
          </cell>
          <cell r="D1006" t="str">
            <v>E.40.IE.090.050</v>
          </cell>
          <cell r="E1006" t="str">
            <v>Lista de Material</v>
          </cell>
          <cell r="F1006">
            <v>0</v>
          </cell>
          <cell r="H1006" t="str">
            <v>A4</v>
          </cell>
          <cell r="I1006">
            <v>0.375</v>
          </cell>
          <cell r="J1006">
            <v>39456</v>
          </cell>
          <cell r="K1006">
            <v>39460</v>
          </cell>
          <cell r="P1006" t="str">
            <v/>
          </cell>
          <cell r="S1006" t="str">
            <v/>
          </cell>
        </row>
        <row r="1007">
          <cell r="E1007" t="str">
            <v>ORÇAMENTAÇÃO</v>
          </cell>
          <cell r="F1007">
            <v>0</v>
          </cell>
          <cell r="P1007" t="str">
            <v/>
          </cell>
          <cell r="S1007" t="str">
            <v/>
          </cell>
        </row>
        <row r="1008">
          <cell r="A1008">
            <v>738</v>
          </cell>
          <cell r="B1008" t="str">
            <v>PT-9020-H-7000</v>
          </cell>
          <cell r="C1008" t="str">
            <v>PT-E06-B00-027</v>
          </cell>
          <cell r="D1008" t="str">
            <v>E.40.00.000.006</v>
          </cell>
          <cell r="E1008" t="str">
            <v>Análise de proposta</v>
          </cell>
          <cell r="F1008">
            <v>0</v>
          </cell>
          <cell r="H1008" t="str">
            <v>A4</v>
          </cell>
          <cell r="I1008">
            <v>3.75</v>
          </cell>
          <cell r="J1008">
            <v>39473</v>
          </cell>
          <cell r="K1008">
            <v>39532</v>
          </cell>
          <cell r="P1008" t="str">
            <v/>
          </cell>
          <cell r="S1008" t="str">
            <v/>
          </cell>
        </row>
        <row r="1009">
          <cell r="A1009">
            <v>739</v>
          </cell>
          <cell r="B1009" t="str">
            <v>RT-9020-H-7000</v>
          </cell>
          <cell r="C1009" t="str">
            <v>RT-E06-B00-027</v>
          </cell>
          <cell r="D1009" t="str">
            <v>E.40.00.000.006</v>
          </cell>
          <cell r="E1009" t="str">
            <v>Pacote para Orçamentação</v>
          </cell>
          <cell r="F1009">
            <v>0</v>
          </cell>
          <cell r="H1009" t="str">
            <v>A4</v>
          </cell>
          <cell r="I1009">
            <v>6</v>
          </cell>
          <cell r="J1009">
            <v>39473</v>
          </cell>
          <cell r="K1009">
            <v>39532</v>
          </cell>
          <cell r="P1009" t="str">
            <v/>
          </cell>
          <cell r="S1009" t="str">
            <v/>
          </cell>
        </row>
        <row r="1010">
          <cell r="B1010">
            <v>9021</v>
          </cell>
          <cell r="E1010" t="str">
            <v>GALPÃO DE TRIAGEM E ESTOCAGEM DE MATERIAIS INERTES 2 - C.M.D</v>
          </cell>
          <cell r="F1010">
            <v>0</v>
          </cell>
          <cell r="P1010" t="str">
            <v/>
          </cell>
          <cell r="S1010" t="str">
            <v/>
          </cell>
        </row>
        <row r="1011">
          <cell r="E1011" t="str">
            <v>ARQUITETURA</v>
          </cell>
          <cell r="F1011">
            <v>0</v>
          </cell>
          <cell r="P1011" t="str">
            <v/>
          </cell>
          <cell r="S1011" t="str">
            <v/>
          </cell>
        </row>
        <row r="1012">
          <cell r="A1012">
            <v>740</v>
          </cell>
          <cell r="B1012" t="str">
            <v>9021-A-7000</v>
          </cell>
          <cell r="C1012" t="str">
            <v>DE-E06-B15-127</v>
          </cell>
          <cell r="D1012" t="str">
            <v>E.40.AR.090.065</v>
          </cell>
          <cell r="E1012" t="str">
            <v>Planta Baixa</v>
          </cell>
          <cell r="F1012">
            <v>0</v>
          </cell>
          <cell r="H1012" t="str">
            <v>A1</v>
          </cell>
          <cell r="I1012">
            <v>1</v>
          </cell>
          <cell r="J1012">
            <v>39446</v>
          </cell>
          <cell r="K1012">
            <v>39450</v>
          </cell>
          <cell r="P1012" t="str">
            <v/>
          </cell>
          <cell r="S1012" t="str">
            <v/>
          </cell>
        </row>
        <row r="1013">
          <cell r="A1013">
            <v>741</v>
          </cell>
          <cell r="B1013" t="str">
            <v>9021-A-7001</v>
          </cell>
          <cell r="C1013" t="str">
            <v>DE-E06-B15-128</v>
          </cell>
          <cell r="D1013" t="str">
            <v>E.40.AR.090.065</v>
          </cell>
          <cell r="E1013" t="str">
            <v>Cobertura</v>
          </cell>
          <cell r="F1013">
            <v>0</v>
          </cell>
          <cell r="H1013" t="str">
            <v>A1</v>
          </cell>
          <cell r="I1013">
            <v>1</v>
          </cell>
          <cell r="J1013">
            <v>39446</v>
          </cell>
          <cell r="K1013">
            <v>39450</v>
          </cell>
          <cell r="P1013" t="str">
            <v/>
          </cell>
          <cell r="S1013" t="str">
            <v/>
          </cell>
        </row>
        <row r="1014">
          <cell r="A1014">
            <v>742</v>
          </cell>
          <cell r="B1014" t="str">
            <v>9021-A-7002</v>
          </cell>
          <cell r="C1014" t="str">
            <v>DE-E06-B15-129</v>
          </cell>
          <cell r="D1014" t="str">
            <v>E.40.AR.090.065</v>
          </cell>
          <cell r="E1014" t="str">
            <v>Cortes</v>
          </cell>
          <cell r="F1014">
            <v>0</v>
          </cell>
          <cell r="H1014" t="str">
            <v>A1</v>
          </cell>
          <cell r="I1014">
            <v>1</v>
          </cell>
          <cell r="J1014">
            <v>39446</v>
          </cell>
          <cell r="K1014">
            <v>39450</v>
          </cell>
          <cell r="P1014" t="str">
            <v/>
          </cell>
          <cell r="S1014" t="str">
            <v/>
          </cell>
        </row>
        <row r="1015">
          <cell r="A1015">
            <v>743</v>
          </cell>
          <cell r="B1015" t="str">
            <v>9021-A-7003</v>
          </cell>
          <cell r="C1015" t="str">
            <v>DE-E06-B15-130</v>
          </cell>
          <cell r="D1015" t="str">
            <v>E.40.AR.090.065</v>
          </cell>
          <cell r="E1015" t="str">
            <v>Fachadas</v>
          </cell>
          <cell r="F1015">
            <v>0</v>
          </cell>
          <cell r="H1015" t="str">
            <v>A1</v>
          </cell>
          <cell r="I1015">
            <v>1</v>
          </cell>
          <cell r="J1015">
            <v>39446</v>
          </cell>
          <cell r="K1015">
            <v>39450</v>
          </cell>
          <cell r="P1015" t="str">
            <v/>
          </cell>
          <cell r="S1015" t="str">
            <v/>
          </cell>
        </row>
        <row r="1016">
          <cell r="E1016" t="str">
            <v>CIVIL - CONCRETO</v>
          </cell>
          <cell r="F1016">
            <v>0</v>
          </cell>
          <cell r="P1016" t="str">
            <v/>
          </cell>
          <cell r="S1016" t="str">
            <v/>
          </cell>
        </row>
        <row r="1017">
          <cell r="A1017">
            <v>744</v>
          </cell>
          <cell r="B1017" t="str">
            <v>LV-9021-C-7000</v>
          </cell>
          <cell r="C1017" t="str">
            <v>LV-E06-B03-033</v>
          </cell>
          <cell r="D1017" t="str">
            <v>E.40.CN.090.050</v>
          </cell>
          <cell r="E1017" t="str">
            <v>Lista verificação desenho fornecedores</v>
          </cell>
          <cell r="F1017">
            <v>0</v>
          </cell>
          <cell r="H1017" t="str">
            <v>A1</v>
          </cell>
          <cell r="I1017">
            <v>10</v>
          </cell>
          <cell r="J1017">
            <v>39481</v>
          </cell>
          <cell r="K1017">
            <v>39490</v>
          </cell>
          <cell r="P1017" t="str">
            <v/>
          </cell>
          <cell r="S1017" t="str">
            <v/>
          </cell>
        </row>
        <row r="1018">
          <cell r="E1018" t="str">
            <v>CIVIL METÁLICA</v>
          </cell>
          <cell r="F1018">
            <v>0</v>
          </cell>
          <cell r="P1018" t="str">
            <v/>
          </cell>
          <cell r="S1018" t="str">
            <v/>
          </cell>
        </row>
        <row r="1019">
          <cell r="A1019">
            <v>745</v>
          </cell>
          <cell r="B1019" t="str">
            <v>LV-9021-S-7000</v>
          </cell>
          <cell r="C1019" t="str">
            <v>LV-E06-B04-032</v>
          </cell>
          <cell r="D1019" t="str">
            <v>E.40.EM.090.050</v>
          </cell>
          <cell r="E1019" t="str">
            <v>Lista verificação desenho fornecedores</v>
          </cell>
          <cell r="F1019">
            <v>0</v>
          </cell>
          <cell r="H1019" t="str">
            <v>A1</v>
          </cell>
          <cell r="I1019">
            <v>10</v>
          </cell>
          <cell r="J1019">
            <v>39481</v>
          </cell>
          <cell r="K1019">
            <v>39490</v>
          </cell>
          <cell r="P1019" t="str">
            <v/>
          </cell>
          <cell r="S1019" t="str">
            <v/>
          </cell>
        </row>
        <row r="1020">
          <cell r="E1020" t="str">
            <v>ELÉTRICA</v>
          </cell>
          <cell r="F1020">
            <v>0</v>
          </cell>
          <cell r="P1020" t="str">
            <v/>
          </cell>
          <cell r="S1020" t="str">
            <v/>
          </cell>
        </row>
        <row r="1021">
          <cell r="A1021">
            <v>746</v>
          </cell>
          <cell r="B1021" t="str">
            <v>9021-E-7000</v>
          </cell>
          <cell r="C1021" t="str">
            <v>DE-E06-E06-106</v>
          </cell>
          <cell r="D1021" t="str">
            <v>E.40.EL.090.065</v>
          </cell>
          <cell r="E1021" t="str">
            <v>Planta de Distribuição de Força e Aterramento</v>
          </cell>
          <cell r="F1021">
            <v>0</v>
          </cell>
          <cell r="H1021" t="str">
            <v>A1</v>
          </cell>
          <cell r="I1021">
            <v>1</v>
          </cell>
          <cell r="J1021">
            <v>39461</v>
          </cell>
          <cell r="K1021">
            <v>39465</v>
          </cell>
          <cell r="P1021" t="str">
            <v/>
          </cell>
          <cell r="S1021" t="str">
            <v/>
          </cell>
        </row>
        <row r="1022">
          <cell r="A1022">
            <v>747</v>
          </cell>
          <cell r="B1022" t="str">
            <v>9021-E-7001</v>
          </cell>
          <cell r="C1022" t="str">
            <v>DE-E06-E06-107</v>
          </cell>
          <cell r="D1022" t="str">
            <v>E.40.EL.090.065</v>
          </cell>
          <cell r="E1022" t="str">
            <v>Planta de Iluminação e Tomadas de Corrente</v>
          </cell>
          <cell r="F1022">
            <v>0</v>
          </cell>
          <cell r="H1022" t="str">
            <v>A1</v>
          </cell>
          <cell r="I1022">
            <v>1</v>
          </cell>
          <cell r="J1022">
            <v>39461</v>
          </cell>
          <cell r="K1022">
            <v>39465</v>
          </cell>
          <cell r="P1022" t="str">
            <v/>
          </cell>
          <cell r="S1022" t="str">
            <v/>
          </cell>
        </row>
        <row r="1023">
          <cell r="A1023">
            <v>748</v>
          </cell>
          <cell r="B1023" t="str">
            <v>9021-E-7002</v>
          </cell>
          <cell r="C1023" t="str">
            <v>DE-E06-E06-108</v>
          </cell>
          <cell r="D1023" t="str">
            <v>E.40.EL.090.065</v>
          </cell>
          <cell r="E1023" t="str">
            <v>Planta de SPDA</v>
          </cell>
          <cell r="F1023">
            <v>0</v>
          </cell>
          <cell r="H1023" t="str">
            <v>A1</v>
          </cell>
          <cell r="I1023">
            <v>1</v>
          </cell>
          <cell r="J1023">
            <v>39461</v>
          </cell>
          <cell r="K1023">
            <v>39465</v>
          </cell>
          <cell r="P1023" t="str">
            <v/>
          </cell>
          <cell r="S1023" t="str">
            <v/>
          </cell>
        </row>
        <row r="1024">
          <cell r="A1024">
            <v>749</v>
          </cell>
          <cell r="B1024" t="str">
            <v>9021-E-7003</v>
          </cell>
          <cell r="C1024" t="str">
            <v>DE-E06-E06-109</v>
          </cell>
          <cell r="D1024" t="str">
            <v>E.40.EL.090.065</v>
          </cell>
          <cell r="E1024" t="str">
            <v>Diagrama Unifilar e Quadro de Cargas Elétricas</v>
          </cell>
          <cell r="F1024">
            <v>0</v>
          </cell>
          <cell r="H1024" t="str">
            <v>A1</v>
          </cell>
          <cell r="I1024">
            <v>1.25</v>
          </cell>
          <cell r="J1024">
            <v>39461</v>
          </cell>
          <cell r="K1024">
            <v>39465</v>
          </cell>
          <cell r="P1024" t="str">
            <v/>
          </cell>
          <cell r="S1024" t="str">
            <v/>
          </cell>
        </row>
        <row r="1025">
          <cell r="A1025">
            <v>750</v>
          </cell>
          <cell r="B1025" t="str">
            <v>MC-9021-E-7000</v>
          </cell>
          <cell r="C1025" t="str">
            <v>MC-E06-E06-055</v>
          </cell>
          <cell r="D1025" t="str">
            <v>E.40.EL.090.065</v>
          </cell>
          <cell r="E1025" t="str">
            <v>Memória de Cálculo de Iluminação</v>
          </cell>
          <cell r="F1025">
            <v>0</v>
          </cell>
          <cell r="H1025" t="str">
            <v>A4</v>
          </cell>
          <cell r="I1025">
            <v>3</v>
          </cell>
          <cell r="J1025">
            <v>39461</v>
          </cell>
          <cell r="K1025">
            <v>39465</v>
          </cell>
          <cell r="P1025" t="str">
            <v/>
          </cell>
          <cell r="S1025" t="str">
            <v/>
          </cell>
        </row>
        <row r="1026">
          <cell r="A1026">
            <v>751</v>
          </cell>
          <cell r="B1026" t="str">
            <v>MC-9021-E-7001</v>
          </cell>
          <cell r="C1026" t="str">
            <v>MC-E06-E06-056</v>
          </cell>
          <cell r="D1026" t="str">
            <v>E.40.EL.090.065</v>
          </cell>
          <cell r="E1026" t="str">
            <v>Memória de Cálculo de SPDA</v>
          </cell>
          <cell r="F1026">
            <v>0</v>
          </cell>
          <cell r="H1026" t="str">
            <v>A4</v>
          </cell>
          <cell r="I1026">
            <v>3</v>
          </cell>
          <cell r="J1026">
            <v>39461</v>
          </cell>
          <cell r="K1026">
            <v>39465</v>
          </cell>
          <cell r="P1026" t="str">
            <v/>
          </cell>
          <cell r="S1026" t="str">
            <v/>
          </cell>
        </row>
        <row r="1027">
          <cell r="A1027">
            <v>752</v>
          </cell>
          <cell r="B1027" t="str">
            <v>LM-9021-E-7000</v>
          </cell>
          <cell r="C1027" t="str">
            <v>LM-E06-E06-028</v>
          </cell>
          <cell r="D1027" t="str">
            <v>E.40.EL.090.065</v>
          </cell>
          <cell r="E1027" t="str">
            <v>Lista de Materiais</v>
          </cell>
          <cell r="F1027">
            <v>0</v>
          </cell>
          <cell r="H1027" t="str">
            <v>A4</v>
          </cell>
          <cell r="I1027">
            <v>1</v>
          </cell>
          <cell r="J1027">
            <v>39461</v>
          </cell>
          <cell r="K1027">
            <v>39465</v>
          </cell>
          <cell r="P1027" t="str">
            <v/>
          </cell>
          <cell r="S1027" t="str">
            <v/>
          </cell>
        </row>
        <row r="1028">
          <cell r="A1028">
            <v>753</v>
          </cell>
          <cell r="B1028" t="str">
            <v>FD-9021-E-7000</v>
          </cell>
          <cell r="C1028" t="str">
            <v>FD-E06-E06-030</v>
          </cell>
          <cell r="D1028" t="str">
            <v>E.40.EL.090.065</v>
          </cell>
          <cell r="E1028" t="str">
            <v>Folha de Dados (Quadro de Distribuição)</v>
          </cell>
          <cell r="F1028">
            <v>0</v>
          </cell>
          <cell r="H1028" t="str">
            <v>A4</v>
          </cell>
          <cell r="I1028">
            <v>0.125</v>
          </cell>
          <cell r="J1028">
            <v>39461</v>
          </cell>
          <cell r="K1028">
            <v>39465</v>
          </cell>
          <cell r="P1028" t="str">
            <v/>
          </cell>
          <cell r="S1028" t="str">
            <v/>
          </cell>
        </row>
        <row r="1029">
          <cell r="A1029">
            <v>754</v>
          </cell>
          <cell r="B1029" t="str">
            <v>MD-9021-E-7000</v>
          </cell>
          <cell r="C1029" t="str">
            <v>MD-E06-E06-028</v>
          </cell>
          <cell r="D1029" t="str">
            <v>E.40.EL.090.065</v>
          </cell>
          <cell r="E1029" t="str">
            <v>Memorial Descritivo</v>
          </cell>
          <cell r="F1029">
            <v>0</v>
          </cell>
          <cell r="H1029" t="str">
            <v>A4</v>
          </cell>
          <cell r="I1029">
            <v>1</v>
          </cell>
          <cell r="J1029">
            <v>39461</v>
          </cell>
          <cell r="K1029">
            <v>39465</v>
          </cell>
          <cell r="P1029" t="str">
            <v/>
          </cell>
          <cell r="S1029" t="str">
            <v/>
          </cell>
        </row>
        <row r="1030">
          <cell r="E1030" t="str">
            <v>HIDROSSANITÁRIAS</v>
          </cell>
          <cell r="F1030">
            <v>0</v>
          </cell>
          <cell r="P1030" t="str">
            <v/>
          </cell>
          <cell r="S1030" t="str">
            <v/>
          </cell>
        </row>
        <row r="1031">
          <cell r="A1031">
            <v>755</v>
          </cell>
          <cell r="B1031" t="str">
            <v>9021-B-7000</v>
          </cell>
          <cell r="C1031" t="str">
            <v>DE-E06-B49-092</v>
          </cell>
          <cell r="D1031" t="str">
            <v>E.40.IE.090.065</v>
          </cell>
          <cell r="E1031" t="str">
            <v>Águas Pluviais - Planta e Detalhes</v>
          </cell>
          <cell r="F1031">
            <v>0</v>
          </cell>
          <cell r="H1031" t="str">
            <v>A1</v>
          </cell>
          <cell r="I1031">
            <v>1</v>
          </cell>
          <cell r="J1031">
            <v>39461</v>
          </cell>
          <cell r="K1031">
            <v>39465</v>
          </cell>
          <cell r="P1031" t="str">
            <v/>
          </cell>
          <cell r="S1031" t="str">
            <v/>
          </cell>
        </row>
        <row r="1032">
          <cell r="A1032">
            <v>756</v>
          </cell>
          <cell r="B1032" t="str">
            <v>LM-9021-B-7000</v>
          </cell>
          <cell r="C1032" t="str">
            <v>LM-E06-B49-029</v>
          </cell>
          <cell r="D1032" t="str">
            <v>E.40.IE.090.065</v>
          </cell>
          <cell r="E1032" t="str">
            <v>Lista de Material</v>
          </cell>
          <cell r="F1032">
            <v>0</v>
          </cell>
          <cell r="H1032" t="str">
            <v>A4</v>
          </cell>
          <cell r="I1032">
            <v>0.375</v>
          </cell>
          <cell r="J1032">
            <v>39461</v>
          </cell>
          <cell r="K1032">
            <v>39465</v>
          </cell>
          <cell r="P1032" t="str">
            <v/>
          </cell>
          <cell r="S1032" t="str">
            <v/>
          </cell>
        </row>
        <row r="1033">
          <cell r="E1033" t="str">
            <v>ORÇAMENTAÇÃO</v>
          </cell>
          <cell r="F1033">
            <v>0</v>
          </cell>
          <cell r="P1033" t="str">
            <v/>
          </cell>
          <cell r="S1033" t="str">
            <v/>
          </cell>
        </row>
        <row r="1034">
          <cell r="A1034">
            <v>757</v>
          </cell>
          <cell r="B1034" t="str">
            <v>PT-9021-H-7000</v>
          </cell>
          <cell r="C1034" t="str">
            <v>PT-E06-B00-028</v>
          </cell>
          <cell r="D1034" t="str">
            <v>E.40.00.000.006</v>
          </cell>
          <cell r="E1034" t="str">
            <v>Análise de proposta</v>
          </cell>
          <cell r="F1034">
            <v>0</v>
          </cell>
          <cell r="H1034" t="str">
            <v>A4</v>
          </cell>
          <cell r="I1034">
            <v>3.75</v>
          </cell>
          <cell r="J1034">
            <v>39473</v>
          </cell>
          <cell r="K1034">
            <v>39532</v>
          </cell>
          <cell r="P1034" t="str">
            <v/>
          </cell>
          <cell r="S1034" t="str">
            <v/>
          </cell>
        </row>
        <row r="1035">
          <cell r="A1035">
            <v>758</v>
          </cell>
          <cell r="B1035" t="str">
            <v>RT-9021-H-7000</v>
          </cell>
          <cell r="C1035" t="str">
            <v>RT-E06-B00-028</v>
          </cell>
          <cell r="D1035" t="str">
            <v>E.40.00.000.006</v>
          </cell>
          <cell r="E1035" t="str">
            <v>Pacote para Orçamentação</v>
          </cell>
          <cell r="F1035">
            <v>0</v>
          </cell>
          <cell r="H1035" t="str">
            <v>A4</v>
          </cell>
          <cell r="I1035">
            <v>6</v>
          </cell>
          <cell r="J1035">
            <v>39473</v>
          </cell>
          <cell r="K1035">
            <v>39532</v>
          </cell>
          <cell r="P1035" t="str">
            <v/>
          </cell>
          <cell r="S1035" t="str">
            <v/>
          </cell>
        </row>
        <row r="1036">
          <cell r="B1036">
            <v>9022</v>
          </cell>
          <cell r="E1036" t="str">
            <v>GALPÃO DE COMPOSTAGEM - C.M.D</v>
          </cell>
          <cell r="F1036">
            <v>0</v>
          </cell>
          <cell r="P1036" t="str">
            <v/>
          </cell>
          <cell r="S1036" t="str">
            <v/>
          </cell>
        </row>
        <row r="1037">
          <cell r="E1037" t="str">
            <v>ARQUITETURA</v>
          </cell>
          <cell r="F1037">
            <v>0</v>
          </cell>
          <cell r="P1037" t="str">
            <v/>
          </cell>
          <cell r="S1037" t="str">
            <v/>
          </cell>
        </row>
        <row r="1038">
          <cell r="A1038">
            <v>759</v>
          </cell>
          <cell r="B1038" t="str">
            <v>9022-A-7000</v>
          </cell>
          <cell r="C1038" t="str">
            <v>DE-E06-B15-131</v>
          </cell>
          <cell r="D1038" t="str">
            <v>E.40.AR.090.080</v>
          </cell>
          <cell r="E1038" t="str">
            <v>Planta Baixa, Cortes e Detalhes</v>
          </cell>
          <cell r="F1038">
            <v>0</v>
          </cell>
          <cell r="H1038" t="str">
            <v>A1</v>
          </cell>
          <cell r="I1038">
            <v>1</v>
          </cell>
          <cell r="J1038">
            <v>39451</v>
          </cell>
          <cell r="K1038">
            <v>39455</v>
          </cell>
          <cell r="P1038" t="str">
            <v/>
          </cell>
          <cell r="S1038" t="str">
            <v/>
          </cell>
        </row>
        <row r="1039">
          <cell r="E1039" t="str">
            <v>CIVIL - CONCRETO</v>
          </cell>
          <cell r="F1039">
            <v>0</v>
          </cell>
          <cell r="P1039" t="str">
            <v/>
          </cell>
          <cell r="S1039" t="str">
            <v/>
          </cell>
        </row>
        <row r="1040">
          <cell r="A1040">
            <v>760</v>
          </cell>
          <cell r="B1040" t="str">
            <v>LV-9022-C-7000</v>
          </cell>
          <cell r="C1040" t="str">
            <v>LV-E06-B03-034</v>
          </cell>
          <cell r="D1040" t="str">
            <v>E.40.CN.090.060</v>
          </cell>
          <cell r="E1040" t="str">
            <v>Lista verificação desenho fornecedores</v>
          </cell>
          <cell r="F1040">
            <v>0</v>
          </cell>
          <cell r="H1040" t="str">
            <v>A1</v>
          </cell>
          <cell r="I1040">
            <v>10</v>
          </cell>
          <cell r="J1040">
            <v>39486</v>
          </cell>
          <cell r="K1040">
            <v>39495</v>
          </cell>
          <cell r="P1040" t="str">
            <v/>
          </cell>
          <cell r="S1040" t="str">
            <v/>
          </cell>
        </row>
        <row r="1041">
          <cell r="E1041" t="str">
            <v>CIVIL METÁLICA</v>
          </cell>
          <cell r="F1041">
            <v>0</v>
          </cell>
          <cell r="P1041" t="str">
            <v/>
          </cell>
          <cell r="S1041" t="str">
            <v/>
          </cell>
        </row>
        <row r="1042">
          <cell r="A1042">
            <v>761</v>
          </cell>
          <cell r="B1042" t="str">
            <v>LV-9022-S-7000</v>
          </cell>
          <cell r="C1042" t="str">
            <v>LV-E06-B04-033</v>
          </cell>
          <cell r="D1042" t="str">
            <v>E.40.EM.090.060</v>
          </cell>
          <cell r="E1042" t="str">
            <v>Lista verificação desenho fornecedores</v>
          </cell>
          <cell r="F1042">
            <v>0</v>
          </cell>
          <cell r="H1042" t="str">
            <v>A1</v>
          </cell>
          <cell r="I1042">
            <v>10</v>
          </cell>
          <cell r="J1042">
            <v>39486</v>
          </cell>
          <cell r="K1042">
            <v>39495</v>
          </cell>
          <cell r="P1042" t="str">
            <v/>
          </cell>
          <cell r="S1042" t="str">
            <v/>
          </cell>
        </row>
        <row r="1043">
          <cell r="E1043" t="str">
            <v>ORÇAMENTAÇÃO</v>
          </cell>
          <cell r="F1043">
            <v>0</v>
          </cell>
          <cell r="P1043" t="str">
            <v/>
          </cell>
          <cell r="S1043" t="str">
            <v/>
          </cell>
        </row>
        <row r="1044">
          <cell r="A1044">
            <v>762</v>
          </cell>
          <cell r="B1044" t="str">
            <v>PT-9022-H-7000</v>
          </cell>
          <cell r="C1044" t="str">
            <v>PT-E06-B00-029</v>
          </cell>
          <cell r="D1044" t="str">
            <v>E.40.00.000.006</v>
          </cell>
          <cell r="E1044" t="str">
            <v>Análise de proposta</v>
          </cell>
          <cell r="F1044">
            <v>0</v>
          </cell>
          <cell r="H1044" t="str">
            <v>A4</v>
          </cell>
          <cell r="I1044">
            <v>3.75</v>
          </cell>
          <cell r="J1044">
            <v>39473</v>
          </cell>
          <cell r="K1044">
            <v>39532</v>
          </cell>
          <cell r="P1044" t="str">
            <v/>
          </cell>
          <cell r="S1044" t="str">
            <v/>
          </cell>
        </row>
        <row r="1045">
          <cell r="A1045">
            <v>763</v>
          </cell>
          <cell r="B1045" t="str">
            <v>RT-9022-H-7000</v>
          </cell>
          <cell r="C1045" t="str">
            <v>RT-E06-B00-029</v>
          </cell>
          <cell r="D1045" t="str">
            <v>E.40.00.000.006</v>
          </cell>
          <cell r="E1045" t="str">
            <v>Pacote para Orçamentação</v>
          </cell>
          <cell r="F1045">
            <v>0</v>
          </cell>
          <cell r="H1045" t="str">
            <v>A4</v>
          </cell>
          <cell r="I1045">
            <v>6</v>
          </cell>
          <cell r="J1045">
            <v>39473</v>
          </cell>
          <cell r="K1045">
            <v>39532</v>
          </cell>
          <cell r="P1045" t="str">
            <v/>
          </cell>
          <cell r="S1045" t="str">
            <v/>
          </cell>
        </row>
        <row r="1046">
          <cell r="B1046" t="str">
            <v>00</v>
          </cell>
          <cell r="E1046" t="str">
            <v xml:space="preserve"> GERAL</v>
          </cell>
          <cell r="F1046">
            <v>0</v>
          </cell>
          <cell r="P1046" t="str">
            <v/>
          </cell>
          <cell r="S1046" t="str">
            <v/>
          </cell>
        </row>
        <row r="1047">
          <cell r="B1047" t="str">
            <v>0000</v>
          </cell>
          <cell r="E1047" t="str">
            <v>GERAL</v>
          </cell>
          <cell r="F1047">
            <v>0</v>
          </cell>
          <cell r="P1047" t="str">
            <v/>
          </cell>
          <cell r="S1047" t="str">
            <v/>
          </cell>
        </row>
        <row r="1048">
          <cell r="E1048" t="str">
            <v>ARQUITETURA</v>
          </cell>
          <cell r="F1048">
            <v>0</v>
          </cell>
          <cell r="P1048" t="str">
            <v/>
          </cell>
          <cell r="S1048" t="str">
            <v/>
          </cell>
        </row>
        <row r="1049">
          <cell r="A1049">
            <v>764</v>
          </cell>
          <cell r="B1049" t="str">
            <v>CP-0000-A-7000</v>
          </cell>
          <cell r="C1049" t="str">
            <v>CP-E06-B15-001</v>
          </cell>
          <cell r="D1049" t="str">
            <v>E.40.AR.000.020</v>
          </cell>
          <cell r="E1049" t="str">
            <v>Critérios de Projeto de Detalhamento - Arquitetura</v>
          </cell>
          <cell r="F1049">
            <v>0.75</v>
          </cell>
          <cell r="H1049" t="str">
            <v>A4</v>
          </cell>
          <cell r="I1049">
            <v>4.5</v>
          </cell>
          <cell r="J1049">
            <v>39315</v>
          </cell>
          <cell r="K1049">
            <v>39344</v>
          </cell>
          <cell r="P1049">
            <v>0</v>
          </cell>
          <cell r="S1049">
            <v>0</v>
          </cell>
        </row>
        <row r="1050">
          <cell r="A1050">
            <v>765</v>
          </cell>
          <cell r="B1050" t="str">
            <v>MD-0000-A-7000</v>
          </cell>
          <cell r="C1050" t="str">
            <v>MD-E06-B15-001</v>
          </cell>
          <cell r="D1050" t="str">
            <v>E.40.AR.000.006</v>
          </cell>
          <cell r="E1050" t="str">
            <v>Memorial Descritivo</v>
          </cell>
          <cell r="F1050">
            <v>0</v>
          </cell>
          <cell r="H1050" t="str">
            <v>A4</v>
          </cell>
          <cell r="I1050">
            <v>1.5</v>
          </cell>
          <cell r="J1050">
            <v>39463</v>
          </cell>
          <cell r="K1050">
            <v>39522</v>
          </cell>
          <cell r="P1050" t="str">
            <v/>
          </cell>
          <cell r="S1050" t="str">
            <v/>
          </cell>
        </row>
        <row r="1051">
          <cell r="A1051">
            <v>766</v>
          </cell>
          <cell r="B1051" t="str">
            <v>ES-0000-A-7000</v>
          </cell>
          <cell r="C1051" t="str">
            <v>ET-E06-B15-001</v>
          </cell>
          <cell r="D1051" t="str">
            <v>E.40.AR.000.006</v>
          </cell>
          <cell r="E1051" t="str">
            <v xml:space="preserve">Especificação de Serviços de Acabamento </v>
          </cell>
          <cell r="F1051">
            <v>0</v>
          </cell>
          <cell r="H1051" t="str">
            <v>A4</v>
          </cell>
          <cell r="I1051">
            <v>4</v>
          </cell>
          <cell r="J1051">
            <v>39463</v>
          </cell>
          <cell r="K1051">
            <v>39522</v>
          </cell>
          <cell r="P1051" t="str">
            <v/>
          </cell>
          <cell r="S1051" t="str">
            <v/>
          </cell>
        </row>
        <row r="1052">
          <cell r="A1052">
            <v>767</v>
          </cell>
          <cell r="B1052" t="str">
            <v>PQ-0000-A-7000</v>
          </cell>
          <cell r="C1052" t="str">
            <v>PL-E06-B15-001</v>
          </cell>
          <cell r="D1052" t="str">
            <v>E.40.AR.000.006</v>
          </cell>
          <cell r="E1052" t="str">
            <v>Planilha de Quantidades</v>
          </cell>
          <cell r="F1052">
            <v>0</v>
          </cell>
          <cell r="H1052" t="str">
            <v>A4</v>
          </cell>
          <cell r="I1052">
            <v>4</v>
          </cell>
          <cell r="J1052">
            <v>39463</v>
          </cell>
          <cell r="K1052">
            <v>39522</v>
          </cell>
          <cell r="P1052" t="str">
            <v/>
          </cell>
          <cell r="S1052" t="str">
            <v/>
          </cell>
        </row>
        <row r="1053">
          <cell r="A1053">
            <v>768</v>
          </cell>
          <cell r="B1053" t="str">
            <v>RT-0000-A-7000</v>
          </cell>
          <cell r="C1053" t="str">
            <v>RM-E06-B15-001</v>
          </cell>
          <cell r="D1053" t="str">
            <v>E.40.AR.000.006</v>
          </cell>
          <cell r="E1053" t="str">
            <v>Requisição de Materiais - Telhas</v>
          </cell>
          <cell r="F1053">
            <v>0</v>
          </cell>
          <cell r="H1053" t="str">
            <v>A4</v>
          </cell>
          <cell r="I1053">
            <v>0.92600000000000005</v>
          </cell>
          <cell r="J1053">
            <v>39463</v>
          </cell>
          <cell r="K1053">
            <v>39522</v>
          </cell>
          <cell r="P1053" t="str">
            <v/>
          </cell>
          <cell r="S1053" t="str">
            <v/>
          </cell>
        </row>
        <row r="1054">
          <cell r="A1054">
            <v>769</v>
          </cell>
          <cell r="B1054" t="str">
            <v>RT-0000-A-7001</v>
          </cell>
          <cell r="C1054" t="str">
            <v>RM-E06-B15-002</v>
          </cell>
          <cell r="D1054" t="str">
            <v>E.40.AR.000.006</v>
          </cell>
          <cell r="E1054" t="str">
            <v>Requisição de Materiais - Telhas</v>
          </cell>
          <cell r="F1054">
            <v>0</v>
          </cell>
          <cell r="H1054" t="str">
            <v>A4</v>
          </cell>
          <cell r="I1054">
            <v>0.92600000000000005</v>
          </cell>
          <cell r="J1054">
            <v>39463</v>
          </cell>
          <cell r="K1054">
            <v>39522</v>
          </cell>
          <cell r="P1054" t="str">
            <v/>
          </cell>
          <cell r="S1054" t="str">
            <v/>
          </cell>
        </row>
        <row r="1055">
          <cell r="A1055">
            <v>770</v>
          </cell>
          <cell r="B1055" t="str">
            <v>RT-0000-A-7002</v>
          </cell>
          <cell r="C1055" t="str">
            <v>RM-E06-B15-003</v>
          </cell>
          <cell r="D1055" t="str">
            <v>E.40.AR.000.006</v>
          </cell>
          <cell r="E1055" t="str">
            <v>Requisição de Materiais - Telhas</v>
          </cell>
          <cell r="F1055">
            <v>0</v>
          </cell>
          <cell r="H1055" t="str">
            <v>A4</v>
          </cell>
          <cell r="I1055">
            <v>0.92600000000000005</v>
          </cell>
          <cell r="J1055">
            <v>39463</v>
          </cell>
          <cell r="K1055">
            <v>39522</v>
          </cell>
          <cell r="P1055" t="str">
            <v/>
          </cell>
          <cell r="S1055" t="str">
            <v/>
          </cell>
        </row>
        <row r="1056">
          <cell r="A1056">
            <v>771</v>
          </cell>
          <cell r="B1056" t="str">
            <v>RT-0000-A-7003</v>
          </cell>
          <cell r="C1056" t="str">
            <v>RM-E06-B15-004</v>
          </cell>
          <cell r="D1056" t="str">
            <v>E.40.AR.000.006</v>
          </cell>
          <cell r="E1056" t="str">
            <v>Requisição de Materiais - Telhas</v>
          </cell>
          <cell r="F1056">
            <v>0</v>
          </cell>
          <cell r="H1056" t="str">
            <v>A4</v>
          </cell>
          <cell r="I1056">
            <v>0.92600000000000005</v>
          </cell>
          <cell r="J1056">
            <v>39463</v>
          </cell>
          <cell r="K1056">
            <v>39522</v>
          </cell>
          <cell r="P1056" t="str">
            <v/>
          </cell>
          <cell r="S1056" t="str">
            <v/>
          </cell>
        </row>
        <row r="1057">
          <cell r="A1057">
            <v>772</v>
          </cell>
          <cell r="B1057" t="str">
            <v>RT-0000-A-7004</v>
          </cell>
          <cell r="C1057" t="str">
            <v>RM-E06-B15-005</v>
          </cell>
          <cell r="D1057" t="str">
            <v>E.40.AR.000.006</v>
          </cell>
          <cell r="E1057" t="str">
            <v>Requisição de Materiais - Telhas</v>
          </cell>
          <cell r="F1057">
            <v>0</v>
          </cell>
          <cell r="H1057" t="str">
            <v>A4</v>
          </cell>
          <cell r="I1057">
            <v>0.92600000000000005</v>
          </cell>
          <cell r="J1057">
            <v>39463</v>
          </cell>
          <cell r="K1057">
            <v>39522</v>
          </cell>
          <cell r="P1057" t="str">
            <v/>
          </cell>
          <cell r="S1057" t="str">
            <v/>
          </cell>
        </row>
        <row r="1058">
          <cell r="A1058">
            <v>773</v>
          </cell>
          <cell r="B1058" t="str">
            <v>RT-0000-A-7005</v>
          </cell>
          <cell r="C1058" t="str">
            <v>RM-E06-B15-006</v>
          </cell>
          <cell r="D1058" t="str">
            <v>E.40.AR.000.006</v>
          </cell>
          <cell r="E1058" t="str">
            <v>Requisição de Materiais - Telhas</v>
          </cell>
          <cell r="F1058">
            <v>0</v>
          </cell>
          <cell r="H1058" t="str">
            <v>A4</v>
          </cell>
          <cell r="I1058">
            <v>0.92600000000000005</v>
          </cell>
          <cell r="J1058">
            <v>39463</v>
          </cell>
          <cell r="K1058">
            <v>39522</v>
          </cell>
          <cell r="P1058" t="str">
            <v/>
          </cell>
          <cell r="S1058" t="str">
            <v/>
          </cell>
        </row>
        <row r="1059">
          <cell r="A1059">
            <v>774</v>
          </cell>
          <cell r="B1059" t="str">
            <v>RT-0000-A-7006</v>
          </cell>
          <cell r="C1059" t="str">
            <v>RM-E06-B15-007</v>
          </cell>
          <cell r="D1059" t="str">
            <v>E.40.AR.000.006</v>
          </cell>
          <cell r="E1059" t="str">
            <v>Requisição de Materiais - Telhas</v>
          </cell>
          <cell r="F1059">
            <v>0</v>
          </cell>
          <cell r="H1059" t="str">
            <v>A4</v>
          </cell>
          <cell r="I1059">
            <v>0.92600000000000005</v>
          </cell>
          <cell r="J1059">
            <v>39463</v>
          </cell>
          <cell r="K1059">
            <v>39522</v>
          </cell>
          <cell r="P1059" t="str">
            <v/>
          </cell>
          <cell r="S1059" t="str">
            <v/>
          </cell>
        </row>
        <row r="1060">
          <cell r="A1060">
            <v>775</v>
          </cell>
          <cell r="B1060" t="str">
            <v>RT-0000-A-7007</v>
          </cell>
          <cell r="C1060" t="str">
            <v>RM-E06-B15-008</v>
          </cell>
          <cell r="D1060" t="str">
            <v>E.40.AR.000.006</v>
          </cell>
          <cell r="E1060" t="str">
            <v>Requisição de Materiais - Telhas</v>
          </cell>
          <cell r="F1060">
            <v>0</v>
          </cell>
          <cell r="H1060" t="str">
            <v>A4</v>
          </cell>
          <cell r="I1060">
            <v>0.92600000000000005</v>
          </cell>
          <cell r="J1060">
            <v>39463</v>
          </cell>
          <cell r="K1060">
            <v>39522</v>
          </cell>
          <cell r="P1060" t="str">
            <v/>
          </cell>
          <cell r="S1060" t="str">
            <v/>
          </cell>
        </row>
        <row r="1061">
          <cell r="A1061">
            <v>776</v>
          </cell>
          <cell r="B1061" t="str">
            <v>RT-0000-A-7008</v>
          </cell>
          <cell r="C1061" t="str">
            <v>RM-E06-B15-009</v>
          </cell>
          <cell r="D1061" t="str">
            <v>E.40.AR.000.006</v>
          </cell>
          <cell r="E1061" t="str">
            <v>Requisição de Materiais - Telhas</v>
          </cell>
          <cell r="F1061">
            <v>0</v>
          </cell>
          <cell r="H1061" t="str">
            <v>A4</v>
          </cell>
          <cell r="I1061">
            <v>0.92600000000000005</v>
          </cell>
          <cell r="J1061">
            <v>39463</v>
          </cell>
          <cell r="K1061">
            <v>39522</v>
          </cell>
          <cell r="P1061" t="str">
            <v/>
          </cell>
          <cell r="S1061" t="str">
            <v/>
          </cell>
        </row>
        <row r="1062">
          <cell r="A1062">
            <v>777</v>
          </cell>
          <cell r="B1062" t="str">
            <v>RT-0000-A-7009</v>
          </cell>
          <cell r="C1062" t="str">
            <v>RM-E06-B15-010</v>
          </cell>
          <cell r="D1062" t="str">
            <v>E.40.AR.000.006</v>
          </cell>
          <cell r="E1062" t="str">
            <v>Requisição de Materiais - Telhas</v>
          </cell>
          <cell r="F1062">
            <v>0</v>
          </cell>
          <cell r="H1062" t="str">
            <v>A4</v>
          </cell>
          <cell r="I1062">
            <v>0.92600000000000005</v>
          </cell>
          <cell r="J1062">
            <v>39463</v>
          </cell>
          <cell r="K1062">
            <v>39522</v>
          </cell>
          <cell r="P1062" t="str">
            <v/>
          </cell>
          <cell r="S1062" t="str">
            <v/>
          </cell>
        </row>
        <row r="1063">
          <cell r="A1063">
            <v>778</v>
          </cell>
          <cell r="B1063" t="str">
            <v>RT-0000-A-7010</v>
          </cell>
          <cell r="C1063" t="str">
            <v>RM-E06-B15-011</v>
          </cell>
          <cell r="D1063" t="str">
            <v>E.40.AR.000.006</v>
          </cell>
          <cell r="E1063" t="str">
            <v>Requisição de Materiais - Telhas</v>
          </cell>
          <cell r="F1063">
            <v>0</v>
          </cell>
          <cell r="H1063" t="str">
            <v>A4</v>
          </cell>
          <cell r="I1063">
            <v>0.92600000000000005</v>
          </cell>
          <cell r="J1063">
            <v>39463</v>
          </cell>
          <cell r="K1063">
            <v>39522</v>
          </cell>
          <cell r="P1063" t="str">
            <v/>
          </cell>
          <cell r="S1063" t="str">
            <v/>
          </cell>
        </row>
        <row r="1064">
          <cell r="A1064">
            <v>779</v>
          </cell>
          <cell r="B1064" t="str">
            <v>RT-0000-A-7011</v>
          </cell>
          <cell r="C1064" t="str">
            <v>RM-E06-B15-012</v>
          </cell>
          <cell r="D1064" t="str">
            <v>E.40.AR.000.006</v>
          </cell>
          <cell r="E1064" t="str">
            <v>Requisição de Materiais - Telhas</v>
          </cell>
          <cell r="F1064">
            <v>0</v>
          </cell>
          <cell r="H1064" t="str">
            <v>A4</v>
          </cell>
          <cell r="I1064">
            <v>0.92600000000000005</v>
          </cell>
          <cell r="J1064">
            <v>39463</v>
          </cell>
          <cell r="K1064">
            <v>39522</v>
          </cell>
          <cell r="P1064" t="str">
            <v/>
          </cell>
          <cell r="S1064" t="str">
            <v/>
          </cell>
        </row>
        <row r="1065">
          <cell r="A1065">
            <v>780</v>
          </cell>
          <cell r="B1065" t="str">
            <v>RT-0000-A-7012</v>
          </cell>
          <cell r="C1065" t="str">
            <v>RM-E06-B15-013</v>
          </cell>
          <cell r="D1065" t="str">
            <v>E.40.AR.000.006</v>
          </cell>
          <cell r="E1065" t="str">
            <v>Requisição de Materiais - Telhas</v>
          </cell>
          <cell r="F1065">
            <v>0</v>
          </cell>
          <cell r="H1065" t="str">
            <v>A4</v>
          </cell>
          <cell r="I1065">
            <v>0.92600000000000005</v>
          </cell>
          <cell r="J1065">
            <v>39463</v>
          </cell>
          <cell r="K1065">
            <v>39522</v>
          </cell>
          <cell r="P1065" t="str">
            <v/>
          </cell>
          <cell r="S1065" t="str">
            <v/>
          </cell>
        </row>
        <row r="1066">
          <cell r="A1066">
            <v>781</v>
          </cell>
          <cell r="B1066" t="str">
            <v>RT-0000-A-7013</v>
          </cell>
          <cell r="C1066" t="str">
            <v>RM-E06-B15-014</v>
          </cell>
          <cell r="D1066" t="str">
            <v>E.40.AR.000.006</v>
          </cell>
          <cell r="E1066" t="str">
            <v>Requisição de Materiais - Telhas</v>
          </cell>
          <cell r="F1066">
            <v>0</v>
          </cell>
          <cell r="H1066" t="str">
            <v>A4</v>
          </cell>
          <cell r="I1066">
            <v>0.92600000000000005</v>
          </cell>
          <cell r="J1066">
            <v>39463</v>
          </cell>
          <cell r="K1066">
            <v>39522</v>
          </cell>
          <cell r="P1066" t="str">
            <v/>
          </cell>
          <cell r="S1066" t="str">
            <v/>
          </cell>
        </row>
        <row r="1067">
          <cell r="A1067">
            <v>782</v>
          </cell>
          <cell r="B1067" t="str">
            <v>RT-0000-A-7014</v>
          </cell>
          <cell r="C1067" t="str">
            <v>RM-E06-B15-015</v>
          </cell>
          <cell r="D1067" t="str">
            <v>E.40.AR.000.006</v>
          </cell>
          <cell r="E1067" t="str">
            <v>Requisição de Materiais - Telhas</v>
          </cell>
          <cell r="F1067">
            <v>0</v>
          </cell>
          <cell r="H1067" t="str">
            <v>A4</v>
          </cell>
          <cell r="I1067">
            <v>0.92600000000000005</v>
          </cell>
          <cell r="J1067">
            <v>39463</v>
          </cell>
          <cell r="K1067">
            <v>39522</v>
          </cell>
          <cell r="P1067" t="str">
            <v/>
          </cell>
          <cell r="S1067" t="str">
            <v/>
          </cell>
        </row>
        <row r="1068">
          <cell r="A1068">
            <v>783</v>
          </cell>
          <cell r="B1068" t="str">
            <v>RT-0000-A-7015</v>
          </cell>
          <cell r="C1068" t="str">
            <v>RM-E06-B15-016</v>
          </cell>
          <cell r="D1068" t="str">
            <v>E.40.AR.000.006</v>
          </cell>
          <cell r="E1068" t="str">
            <v>Requisição de Materiais - Telhas</v>
          </cell>
          <cell r="F1068">
            <v>0</v>
          </cell>
          <cell r="H1068" t="str">
            <v>A4</v>
          </cell>
          <cell r="I1068">
            <v>0.92600000000000005</v>
          </cell>
          <cell r="J1068">
            <v>39463</v>
          </cell>
          <cell r="K1068">
            <v>39522</v>
          </cell>
          <cell r="P1068" t="str">
            <v/>
          </cell>
          <cell r="S1068" t="str">
            <v/>
          </cell>
        </row>
        <row r="1069">
          <cell r="A1069">
            <v>784</v>
          </cell>
          <cell r="B1069" t="str">
            <v>RT-0000-A-7016</v>
          </cell>
          <cell r="C1069" t="str">
            <v>RM-E06-B15-017</v>
          </cell>
          <cell r="D1069" t="str">
            <v>E.40.AR.000.006</v>
          </cell>
          <cell r="E1069" t="str">
            <v>Requisição de Materiais - Telhas</v>
          </cell>
          <cell r="F1069">
            <v>0</v>
          </cell>
          <cell r="H1069" t="str">
            <v>A4</v>
          </cell>
          <cell r="I1069">
            <v>0.92600000000000005</v>
          </cell>
          <cell r="J1069">
            <v>39463</v>
          </cell>
          <cell r="K1069">
            <v>39522</v>
          </cell>
          <cell r="P1069" t="str">
            <v/>
          </cell>
          <cell r="S1069" t="str">
            <v/>
          </cell>
        </row>
        <row r="1070">
          <cell r="A1070">
            <v>785</v>
          </cell>
          <cell r="B1070" t="str">
            <v>RT-0000-A-7017</v>
          </cell>
          <cell r="C1070" t="str">
            <v>RM-E06-B15-018</v>
          </cell>
          <cell r="D1070" t="str">
            <v>E.40.AR.000.006</v>
          </cell>
          <cell r="E1070" t="str">
            <v>Requisição de Materiais - Telhas</v>
          </cell>
          <cell r="F1070">
            <v>0</v>
          </cell>
          <cell r="H1070" t="str">
            <v>A4</v>
          </cell>
          <cell r="I1070">
            <v>0.92600000000000005</v>
          </cell>
          <cell r="J1070">
            <v>39463</v>
          </cell>
          <cell r="K1070">
            <v>39522</v>
          </cell>
          <cell r="P1070" t="str">
            <v/>
          </cell>
          <cell r="S1070" t="str">
            <v/>
          </cell>
        </row>
        <row r="1071">
          <cell r="A1071">
            <v>786</v>
          </cell>
          <cell r="B1071" t="str">
            <v>RT-0000-A-7018</v>
          </cell>
          <cell r="C1071" t="str">
            <v>RM-E06-B15-019</v>
          </cell>
          <cell r="D1071" t="str">
            <v>E.40.AR.000.006</v>
          </cell>
          <cell r="E1071" t="str">
            <v>Requisição de Materiais - Telhas</v>
          </cell>
          <cell r="F1071">
            <v>0</v>
          </cell>
          <cell r="H1071" t="str">
            <v>A4</v>
          </cell>
          <cell r="I1071">
            <v>0.92600000000000005</v>
          </cell>
          <cell r="J1071">
            <v>39463</v>
          </cell>
          <cell r="K1071">
            <v>39522</v>
          </cell>
          <cell r="P1071" t="str">
            <v/>
          </cell>
          <cell r="S1071" t="str">
            <v/>
          </cell>
        </row>
        <row r="1072">
          <cell r="A1072">
            <v>787</v>
          </cell>
          <cell r="B1072" t="str">
            <v>RT-0000-A-7019</v>
          </cell>
          <cell r="C1072" t="str">
            <v>RM-E06-B15-020</v>
          </cell>
          <cell r="D1072" t="str">
            <v>E.40.AR.000.006</v>
          </cell>
          <cell r="E1072" t="str">
            <v>Requisição de Materiais - Telhas</v>
          </cell>
          <cell r="F1072">
            <v>0</v>
          </cell>
          <cell r="H1072" t="str">
            <v>A4</v>
          </cell>
          <cell r="I1072">
            <v>0.92600000000000005</v>
          </cell>
          <cell r="J1072">
            <v>39463</v>
          </cell>
          <cell r="K1072">
            <v>39522</v>
          </cell>
          <cell r="P1072" t="str">
            <v/>
          </cell>
          <cell r="S1072" t="str">
            <v/>
          </cell>
        </row>
        <row r="1073">
          <cell r="A1073">
            <v>788</v>
          </cell>
          <cell r="B1073" t="str">
            <v>RT-0000-A-7020</v>
          </cell>
          <cell r="C1073" t="str">
            <v>RM-E06-B15-021</v>
          </cell>
          <cell r="D1073" t="str">
            <v>E.40.AR.000.006</v>
          </cell>
          <cell r="E1073" t="str">
            <v>Requisição de Materiais - Telhas</v>
          </cell>
          <cell r="F1073">
            <v>0</v>
          </cell>
          <cell r="H1073" t="str">
            <v>A4</v>
          </cell>
          <cell r="I1073">
            <v>0.92600000000000005</v>
          </cell>
          <cell r="J1073">
            <v>39463</v>
          </cell>
          <cell r="K1073">
            <v>39522</v>
          </cell>
          <cell r="P1073" t="str">
            <v/>
          </cell>
          <cell r="S1073" t="str">
            <v/>
          </cell>
        </row>
        <row r="1074">
          <cell r="A1074">
            <v>789</v>
          </cell>
          <cell r="B1074" t="str">
            <v>RT-0000-A-7021</v>
          </cell>
          <cell r="C1074" t="str">
            <v>RM-E06-B15-022</v>
          </cell>
          <cell r="D1074" t="str">
            <v>E.40.AR.000.006</v>
          </cell>
          <cell r="E1074" t="str">
            <v>Requisição de Materiais - Telhas</v>
          </cell>
          <cell r="F1074">
            <v>0</v>
          </cell>
          <cell r="H1074" t="str">
            <v>A4</v>
          </cell>
          <cell r="I1074">
            <v>0.92600000000000005</v>
          </cell>
          <cell r="J1074">
            <v>39463</v>
          </cell>
          <cell r="K1074">
            <v>39522</v>
          </cell>
          <cell r="P1074" t="str">
            <v/>
          </cell>
          <cell r="S1074" t="str">
            <v/>
          </cell>
        </row>
        <row r="1075">
          <cell r="A1075">
            <v>790</v>
          </cell>
          <cell r="B1075" t="str">
            <v>RT-0000-A-7022</v>
          </cell>
          <cell r="C1075" t="str">
            <v>RM-E06-B15-023</v>
          </cell>
          <cell r="D1075" t="str">
            <v>E.40.AR.000.006</v>
          </cell>
          <cell r="E1075" t="str">
            <v>Requisição de Materiais - Telhas</v>
          </cell>
          <cell r="F1075">
            <v>0</v>
          </cell>
          <cell r="H1075" t="str">
            <v>A4</v>
          </cell>
          <cell r="I1075">
            <v>0.92600000000000005</v>
          </cell>
          <cell r="J1075">
            <v>39463</v>
          </cell>
          <cell r="K1075">
            <v>39522</v>
          </cell>
          <cell r="P1075" t="str">
            <v/>
          </cell>
          <cell r="S1075" t="str">
            <v/>
          </cell>
        </row>
        <row r="1076">
          <cell r="A1076">
            <v>791</v>
          </cell>
          <cell r="B1076" t="str">
            <v>RT-0000-A-7023</v>
          </cell>
          <cell r="C1076" t="str">
            <v>RM-E06-B15-024</v>
          </cell>
          <cell r="D1076" t="str">
            <v>E.40.AR.000.006</v>
          </cell>
          <cell r="E1076" t="str">
            <v>Requisição de Materiais - Telhas</v>
          </cell>
          <cell r="F1076">
            <v>0</v>
          </cell>
          <cell r="H1076" t="str">
            <v>A4</v>
          </cell>
          <cell r="I1076">
            <v>0.92600000000000005</v>
          </cell>
          <cell r="J1076">
            <v>39463</v>
          </cell>
          <cell r="K1076">
            <v>39522</v>
          </cell>
          <cell r="P1076" t="str">
            <v/>
          </cell>
          <cell r="S1076" t="str">
            <v/>
          </cell>
        </row>
        <row r="1077">
          <cell r="A1077">
            <v>792</v>
          </cell>
          <cell r="B1077" t="str">
            <v>RT-0000-A-7024</v>
          </cell>
          <cell r="C1077" t="str">
            <v>RM-E06-B15-025</v>
          </cell>
          <cell r="D1077" t="str">
            <v>E.40.AR.000.006</v>
          </cell>
          <cell r="E1077" t="str">
            <v>Requisição de Materiais - Telhas</v>
          </cell>
          <cell r="F1077">
            <v>0</v>
          </cell>
          <cell r="H1077" t="str">
            <v>A4</v>
          </cell>
          <cell r="I1077">
            <v>0.92600000000000005</v>
          </cell>
          <cell r="J1077">
            <v>39463</v>
          </cell>
          <cell r="K1077">
            <v>39522</v>
          </cell>
          <cell r="P1077" t="str">
            <v/>
          </cell>
          <cell r="S1077" t="str">
            <v/>
          </cell>
        </row>
        <row r="1078">
          <cell r="A1078">
            <v>793</v>
          </cell>
          <cell r="B1078" t="str">
            <v>RT-0000-A-7025</v>
          </cell>
          <cell r="C1078" t="str">
            <v>RM-E06-B15-026</v>
          </cell>
          <cell r="D1078" t="str">
            <v>E.40.AR.000.006</v>
          </cell>
          <cell r="E1078" t="str">
            <v>Requisição de Materiais - Telhas</v>
          </cell>
          <cell r="F1078">
            <v>0</v>
          </cell>
          <cell r="H1078" t="str">
            <v>A4</v>
          </cell>
          <cell r="I1078">
            <v>0.92500000000000004</v>
          </cell>
          <cell r="J1078">
            <v>39463</v>
          </cell>
          <cell r="K1078">
            <v>39522</v>
          </cell>
          <cell r="P1078" t="str">
            <v/>
          </cell>
          <cell r="S1078" t="str">
            <v/>
          </cell>
        </row>
        <row r="1079">
          <cell r="A1079">
            <v>794</v>
          </cell>
          <cell r="B1079" t="str">
            <v>RT-0000-A-7026</v>
          </cell>
          <cell r="C1079" t="str">
            <v>RM-E06-B15-027</v>
          </cell>
          <cell r="D1079" t="str">
            <v>E.40.AR.000.006</v>
          </cell>
          <cell r="E1079" t="str">
            <v>Requisição de Materiais - Telhas</v>
          </cell>
          <cell r="F1079">
            <v>0</v>
          </cell>
          <cell r="H1079" t="str">
            <v>A4</v>
          </cell>
          <cell r="I1079">
            <v>0.92500000000000004</v>
          </cell>
          <cell r="J1079">
            <v>39463</v>
          </cell>
          <cell r="K1079">
            <v>39522</v>
          </cell>
          <cell r="P1079" t="str">
            <v/>
          </cell>
          <cell r="S1079" t="str">
            <v/>
          </cell>
        </row>
        <row r="1080">
          <cell r="A1080">
            <v>795</v>
          </cell>
          <cell r="B1080" t="str">
            <v>0000-A-7000</v>
          </cell>
          <cell r="C1080" t="str">
            <v>DE-E06-B15-119</v>
          </cell>
          <cell r="D1080" t="str">
            <v>E.40.AR.000.006</v>
          </cell>
          <cell r="E1080" t="str">
            <v>Quadro Geral de Esquadrias - 1/2</v>
          </cell>
          <cell r="F1080">
            <v>0</v>
          </cell>
          <cell r="H1080" t="str">
            <v>A1</v>
          </cell>
          <cell r="I1080">
            <v>1</v>
          </cell>
          <cell r="J1080">
            <v>39463</v>
          </cell>
          <cell r="K1080">
            <v>39522</v>
          </cell>
          <cell r="P1080" t="str">
            <v/>
          </cell>
          <cell r="S1080" t="str">
            <v/>
          </cell>
        </row>
        <row r="1081">
          <cell r="A1081">
            <v>796</v>
          </cell>
          <cell r="B1081" t="str">
            <v>0000-A-7001</v>
          </cell>
          <cell r="C1081" t="str">
            <v>DE-E06-B15-120</v>
          </cell>
          <cell r="D1081" t="str">
            <v>E.40.AR.000.006</v>
          </cell>
          <cell r="E1081" t="str">
            <v>Quadro Geral de Esquadrias - 2/2</v>
          </cell>
          <cell r="F1081">
            <v>0</v>
          </cell>
          <cell r="H1081" t="str">
            <v>A1</v>
          </cell>
          <cell r="I1081">
            <v>1</v>
          </cell>
          <cell r="J1081">
            <v>39463</v>
          </cell>
          <cell r="K1081">
            <v>39522</v>
          </cell>
          <cell r="P1081" t="str">
            <v/>
          </cell>
          <cell r="S1081" t="str">
            <v/>
          </cell>
        </row>
        <row r="1082">
          <cell r="A1082">
            <v>797</v>
          </cell>
          <cell r="B1082" t="str">
            <v>DT-0000-A-7000</v>
          </cell>
          <cell r="C1082" t="str">
            <v>DE-E06-B15-121</v>
          </cell>
          <cell r="D1082" t="str">
            <v>E.40.AR.000.006</v>
          </cell>
          <cell r="E1082" t="str">
            <v>Caderno de Detalhes de Acabamentos</v>
          </cell>
          <cell r="F1082">
            <v>0</v>
          </cell>
          <cell r="H1082" t="str">
            <v>A4</v>
          </cell>
          <cell r="I1082">
            <v>5</v>
          </cell>
          <cell r="J1082">
            <v>39463</v>
          </cell>
          <cell r="K1082">
            <v>39522</v>
          </cell>
          <cell r="P1082" t="str">
            <v/>
          </cell>
          <cell r="S1082" t="str">
            <v/>
          </cell>
        </row>
        <row r="1083">
          <cell r="A1083">
            <v>798</v>
          </cell>
          <cell r="B1083" t="str">
            <v>ET-0000-A-7000</v>
          </cell>
          <cell r="C1083" t="str">
            <v>ET-E06-B15-001</v>
          </cell>
          <cell r="D1083" t="str">
            <v>E.40.AR.000.001</v>
          </cell>
          <cell r="E1083" t="str">
            <v>Especificação Técnica para Sondagem e Ensaios Complementares</v>
          </cell>
          <cell r="F1083">
            <v>0.1</v>
          </cell>
          <cell r="H1083" t="str">
            <v>A4</v>
          </cell>
          <cell r="I1083">
            <v>1</v>
          </cell>
          <cell r="J1083">
            <v>39315</v>
          </cell>
          <cell r="K1083">
            <v>39344</v>
          </cell>
          <cell r="P1083">
            <v>0</v>
          </cell>
          <cell r="S1083">
            <v>0</v>
          </cell>
        </row>
        <row r="1084">
          <cell r="A1084">
            <v>799</v>
          </cell>
          <cell r="B1084" t="str">
            <v>0000-A-7002</v>
          </cell>
          <cell r="C1084" t="str">
            <v>DE-E06-B15-122</v>
          </cell>
          <cell r="D1084" t="str">
            <v>E.40.AR.000.001</v>
          </cell>
          <cell r="E1084" t="str">
            <v>Locação dos Furos de Sondagem - Área 10</v>
          </cell>
          <cell r="F1084">
            <v>0.1</v>
          </cell>
          <cell r="H1084" t="str">
            <v>A1</v>
          </cell>
          <cell r="I1084">
            <v>1</v>
          </cell>
          <cell r="J1084">
            <v>39315</v>
          </cell>
          <cell r="K1084">
            <v>39344</v>
          </cell>
          <cell r="P1084">
            <v>0</v>
          </cell>
          <cell r="S1084">
            <v>0</v>
          </cell>
        </row>
        <row r="1085">
          <cell r="A1085">
            <v>800</v>
          </cell>
          <cell r="B1085" t="str">
            <v>0000-A-7003</v>
          </cell>
          <cell r="C1085" t="str">
            <v>DE-E06-B15-123</v>
          </cell>
          <cell r="D1085" t="str">
            <v>E.40.AR.000.001</v>
          </cell>
          <cell r="E1085" t="str">
            <v>Locação dos Furos de Sondagem - Área 60</v>
          </cell>
          <cell r="F1085">
            <v>0.1</v>
          </cell>
          <cell r="H1085" t="str">
            <v>A1</v>
          </cell>
          <cell r="I1085">
            <v>1</v>
          </cell>
          <cell r="J1085">
            <v>39315</v>
          </cell>
          <cell r="K1085">
            <v>39344</v>
          </cell>
          <cell r="P1085">
            <v>0</v>
          </cell>
          <cell r="S1085">
            <v>0</v>
          </cell>
        </row>
        <row r="1086">
          <cell r="A1086">
            <v>801</v>
          </cell>
          <cell r="B1086" t="str">
            <v>0000-A-7004</v>
          </cell>
          <cell r="C1086" t="str">
            <v>DE-E06-B15-124</v>
          </cell>
          <cell r="D1086" t="str">
            <v>E.40.AR.000.001</v>
          </cell>
          <cell r="E1086" t="str">
            <v>Locação dos Furos de Sondagem - Área 70</v>
          </cell>
          <cell r="F1086">
            <v>0.1</v>
          </cell>
          <cell r="H1086" t="str">
            <v>A1</v>
          </cell>
          <cell r="I1086">
            <v>1</v>
          </cell>
          <cell r="J1086">
            <v>39315</v>
          </cell>
          <cell r="K1086">
            <v>39344</v>
          </cell>
          <cell r="P1086">
            <v>0</v>
          </cell>
          <cell r="S1086">
            <v>0</v>
          </cell>
        </row>
        <row r="1087">
          <cell r="A1087">
            <v>802</v>
          </cell>
          <cell r="B1087" t="str">
            <v>0000-A-7005</v>
          </cell>
          <cell r="C1087" t="str">
            <v>DE-E06-B15-125</v>
          </cell>
          <cell r="D1087" t="str">
            <v>E.40.AR.000.001</v>
          </cell>
          <cell r="E1087" t="str">
            <v>Locação dos Furos de Sondagem - Área 90</v>
          </cell>
          <cell r="F1087">
            <v>0.1</v>
          </cell>
          <cell r="H1087" t="str">
            <v>A1</v>
          </cell>
          <cell r="I1087">
            <v>1</v>
          </cell>
          <cell r="J1087">
            <v>39315</v>
          </cell>
          <cell r="K1087">
            <v>39344</v>
          </cell>
          <cell r="P1087">
            <v>0</v>
          </cell>
          <cell r="S1087">
            <v>0</v>
          </cell>
        </row>
        <row r="1088">
          <cell r="E1088" t="str">
            <v>CONCRETO</v>
          </cell>
          <cell r="F1088">
            <v>0</v>
          </cell>
          <cell r="P1088" t="str">
            <v/>
          </cell>
          <cell r="S1088" t="str">
            <v/>
          </cell>
        </row>
        <row r="1089">
          <cell r="A1089">
            <v>803</v>
          </cell>
          <cell r="B1089" t="str">
            <v>CP-0000-C-7000</v>
          </cell>
          <cell r="C1089" t="str">
            <v>CP-E06-B03-001</v>
          </cell>
          <cell r="D1089" t="str">
            <v>E.40.CN.000.025</v>
          </cell>
          <cell r="E1089" t="str">
            <v>Critérios de Projeto - Concreto</v>
          </cell>
          <cell r="F1089">
            <v>0.75</v>
          </cell>
          <cell r="H1089" t="str">
            <v>A4</v>
          </cell>
          <cell r="I1089">
            <v>3</v>
          </cell>
          <cell r="J1089">
            <v>39315</v>
          </cell>
          <cell r="K1089">
            <v>39344</v>
          </cell>
          <cell r="P1089">
            <v>0</v>
          </cell>
          <cell r="S1089">
            <v>0</v>
          </cell>
        </row>
        <row r="1090">
          <cell r="A1090">
            <v>804</v>
          </cell>
          <cell r="B1090" t="str">
            <v>MD-0000-C-7000</v>
          </cell>
          <cell r="C1090" t="str">
            <v>MD-E06-B03-001</v>
          </cell>
          <cell r="D1090" t="str">
            <v>E.40.CN.000.006</v>
          </cell>
          <cell r="E1090" t="str">
            <v>Memorial Descritivo</v>
          </cell>
          <cell r="F1090">
            <v>0</v>
          </cell>
          <cell r="H1090" t="str">
            <v>A4</v>
          </cell>
          <cell r="I1090">
            <v>0.66700000000000004</v>
          </cell>
          <cell r="J1090">
            <v>39485</v>
          </cell>
          <cell r="K1090">
            <v>39544</v>
          </cell>
          <cell r="P1090" t="str">
            <v/>
          </cell>
          <cell r="S1090" t="str">
            <v/>
          </cell>
        </row>
        <row r="1091">
          <cell r="A1091">
            <v>805</v>
          </cell>
          <cell r="B1091" t="str">
            <v>MD-0000-C-7001</v>
          </cell>
          <cell r="C1091" t="str">
            <v>MD-E06-B03-002</v>
          </cell>
          <cell r="D1091" t="str">
            <v>E.40.CN.000.006</v>
          </cell>
          <cell r="E1091" t="str">
            <v>Memorial Descritivo</v>
          </cell>
          <cell r="F1091">
            <v>0</v>
          </cell>
          <cell r="H1091" t="str">
            <v>A4</v>
          </cell>
          <cell r="I1091">
            <v>0.66600000000000004</v>
          </cell>
          <cell r="J1091">
            <v>39485</v>
          </cell>
          <cell r="K1091">
            <v>39544</v>
          </cell>
          <cell r="P1091" t="str">
            <v/>
          </cell>
          <cell r="S1091" t="str">
            <v/>
          </cell>
        </row>
        <row r="1092">
          <cell r="A1092">
            <v>806</v>
          </cell>
          <cell r="B1092" t="str">
            <v>MD-0000-C-7002</v>
          </cell>
          <cell r="C1092" t="str">
            <v>MD-E06-B03-003</v>
          </cell>
          <cell r="D1092" t="str">
            <v>E.40.CN.000.006</v>
          </cell>
          <cell r="E1092" t="str">
            <v>Memorial Descritivo</v>
          </cell>
          <cell r="F1092">
            <v>0</v>
          </cell>
          <cell r="H1092" t="str">
            <v>A4</v>
          </cell>
          <cell r="I1092">
            <v>0.66700000000000004</v>
          </cell>
          <cell r="J1092">
            <v>39485</v>
          </cell>
          <cell r="K1092">
            <v>39544</v>
          </cell>
          <cell r="P1092" t="str">
            <v/>
          </cell>
          <cell r="S1092" t="str">
            <v/>
          </cell>
        </row>
        <row r="1093">
          <cell r="A1093">
            <v>807</v>
          </cell>
          <cell r="B1093" t="str">
            <v>ES-0000-C-7000</v>
          </cell>
          <cell r="C1093" t="str">
            <v>ET-E06-B03-001</v>
          </cell>
          <cell r="D1093" t="str">
            <v>E.40.CN.000.006</v>
          </cell>
          <cell r="E1093" t="str">
            <v>Especificação de Serviços</v>
          </cell>
          <cell r="F1093">
            <v>0</v>
          </cell>
          <cell r="H1093" t="str">
            <v>A4</v>
          </cell>
          <cell r="I1093">
            <v>1</v>
          </cell>
          <cell r="J1093">
            <v>39485</v>
          </cell>
          <cell r="K1093">
            <v>39544</v>
          </cell>
          <cell r="P1093" t="str">
            <v/>
          </cell>
          <cell r="S1093" t="str">
            <v/>
          </cell>
        </row>
        <row r="1094">
          <cell r="A1094">
            <v>808</v>
          </cell>
          <cell r="B1094" t="str">
            <v>ES-0000-C-7001</v>
          </cell>
          <cell r="C1094" t="str">
            <v>ET-E06-B03-002</v>
          </cell>
          <cell r="D1094" t="str">
            <v>E.40.CN.000.006</v>
          </cell>
          <cell r="E1094" t="str">
            <v>Especificação de Serviços</v>
          </cell>
          <cell r="F1094">
            <v>0</v>
          </cell>
          <cell r="H1094" t="str">
            <v>A4</v>
          </cell>
          <cell r="I1094">
            <v>1</v>
          </cell>
          <cell r="J1094">
            <v>39485</v>
          </cell>
          <cell r="K1094">
            <v>39544</v>
          </cell>
          <cell r="P1094" t="str">
            <v/>
          </cell>
          <cell r="S1094" t="str">
            <v/>
          </cell>
        </row>
        <row r="1095">
          <cell r="E1095" t="str">
            <v>METÁLICA</v>
          </cell>
          <cell r="F1095">
            <v>0</v>
          </cell>
          <cell r="P1095" t="str">
            <v/>
          </cell>
          <cell r="S1095" t="str">
            <v/>
          </cell>
        </row>
        <row r="1096">
          <cell r="A1096">
            <v>809</v>
          </cell>
          <cell r="B1096" t="str">
            <v>CP-0000-S-7000</v>
          </cell>
          <cell r="C1096" t="str">
            <v>CP-E06-B04-001</v>
          </cell>
          <cell r="D1096" t="str">
            <v>E.40.EM.000.030</v>
          </cell>
          <cell r="E1096" t="str">
            <v>Critérios de Projeto - Metálica</v>
          </cell>
          <cell r="F1096">
            <v>0.75</v>
          </cell>
          <cell r="H1096" t="str">
            <v>A4</v>
          </cell>
          <cell r="I1096">
            <v>3</v>
          </cell>
          <cell r="J1096">
            <v>39315</v>
          </cell>
          <cell r="K1096">
            <v>39344</v>
          </cell>
          <cell r="P1096">
            <v>0</v>
          </cell>
          <cell r="S1096">
            <v>0</v>
          </cell>
        </row>
        <row r="1097">
          <cell r="A1097">
            <v>810</v>
          </cell>
          <cell r="B1097" t="str">
            <v>MD-0000-S-7000</v>
          </cell>
          <cell r="C1097" t="str">
            <v>MD-E06-B04-001</v>
          </cell>
          <cell r="D1097" t="str">
            <v>E.40.EM.000.010</v>
          </cell>
          <cell r="E1097" t="str">
            <v>Memorial Descritivo</v>
          </cell>
          <cell r="F1097">
            <v>0</v>
          </cell>
          <cell r="H1097" t="str">
            <v>A4</v>
          </cell>
          <cell r="I1097">
            <v>1</v>
          </cell>
          <cell r="J1097">
            <v>39485</v>
          </cell>
          <cell r="K1097">
            <v>39550</v>
          </cell>
          <cell r="P1097" t="str">
            <v/>
          </cell>
          <cell r="S1097" t="str">
            <v/>
          </cell>
        </row>
        <row r="1098">
          <cell r="A1098">
            <v>811</v>
          </cell>
          <cell r="B1098" t="str">
            <v>MD-0000-S-7001</v>
          </cell>
          <cell r="C1098" t="str">
            <v>MD-E06-B04-002</v>
          </cell>
          <cell r="D1098" t="str">
            <v>E.40.EM.000.010</v>
          </cell>
          <cell r="E1098" t="str">
            <v>Memorial Descritivo</v>
          </cell>
          <cell r="F1098">
            <v>0</v>
          </cell>
          <cell r="H1098" t="str">
            <v>A4</v>
          </cell>
          <cell r="I1098">
            <v>1</v>
          </cell>
          <cell r="J1098">
            <v>39485</v>
          </cell>
          <cell r="K1098">
            <v>39550</v>
          </cell>
          <cell r="P1098" t="str">
            <v/>
          </cell>
          <cell r="S1098" t="str">
            <v/>
          </cell>
        </row>
        <row r="1099">
          <cell r="A1099">
            <v>812</v>
          </cell>
          <cell r="B1099" t="str">
            <v>MD-0000-S-7002</v>
          </cell>
          <cell r="C1099" t="str">
            <v>MD-E06-B04-003</v>
          </cell>
          <cell r="D1099" t="str">
            <v>E.40.EM.000.010</v>
          </cell>
          <cell r="E1099" t="str">
            <v>Memorial Descritivo</v>
          </cell>
          <cell r="F1099">
            <v>0</v>
          </cell>
          <cell r="H1099" t="str">
            <v>A4</v>
          </cell>
          <cell r="I1099">
            <v>1</v>
          </cell>
          <cell r="J1099">
            <v>39485</v>
          </cell>
          <cell r="K1099">
            <v>39550</v>
          </cell>
          <cell r="P1099" t="str">
            <v/>
          </cell>
          <cell r="S1099" t="str">
            <v/>
          </cell>
        </row>
        <row r="1100">
          <cell r="A1100">
            <v>813</v>
          </cell>
          <cell r="B1100" t="str">
            <v>ES-0000-S-7000</v>
          </cell>
          <cell r="C1100" t="str">
            <v>ET-E06-B04-001</v>
          </cell>
          <cell r="D1100" t="str">
            <v>E.40.EM.000.010</v>
          </cell>
          <cell r="E1100" t="str">
            <v>Especificação de Serviços</v>
          </cell>
          <cell r="F1100">
            <v>0</v>
          </cell>
          <cell r="H1100" t="str">
            <v>A4</v>
          </cell>
          <cell r="I1100">
            <v>1</v>
          </cell>
          <cell r="J1100">
            <v>39485</v>
          </cell>
          <cell r="K1100">
            <v>39550</v>
          </cell>
          <cell r="P1100" t="str">
            <v/>
          </cell>
          <cell r="S1100" t="str">
            <v/>
          </cell>
        </row>
        <row r="1101">
          <cell r="A1101">
            <v>814</v>
          </cell>
          <cell r="B1101" t="str">
            <v>ES-0000-S-7001</v>
          </cell>
          <cell r="C1101" t="str">
            <v>ET-E06-B04-002</v>
          </cell>
          <cell r="D1101" t="str">
            <v>E.40.EM.000.010</v>
          </cell>
          <cell r="E1101" t="str">
            <v>Especificação de Serviços</v>
          </cell>
          <cell r="F1101">
            <v>0</v>
          </cell>
          <cell r="H1101" t="str">
            <v>A4</v>
          </cell>
          <cell r="I1101">
            <v>1</v>
          </cell>
          <cell r="J1101">
            <v>39485</v>
          </cell>
          <cell r="K1101">
            <v>39550</v>
          </cell>
          <cell r="P1101" t="str">
            <v/>
          </cell>
          <cell r="S1101" t="str">
            <v/>
          </cell>
        </row>
        <row r="1102">
          <cell r="E1102" t="str">
            <v>ELÉTRICA</v>
          </cell>
          <cell r="F1102">
            <v>0</v>
          </cell>
          <cell r="P1102" t="str">
            <v/>
          </cell>
          <cell r="S1102" t="str">
            <v/>
          </cell>
        </row>
        <row r="1103">
          <cell r="A1103">
            <v>815</v>
          </cell>
          <cell r="B1103" t="str">
            <v>CP-0000-E-7000</v>
          </cell>
          <cell r="C1103" t="str">
            <v>CP-E06-E06-001</v>
          </cell>
          <cell r="D1103" t="str">
            <v>E.40.EL.000.032</v>
          </cell>
          <cell r="E1103" t="str">
            <v>PROJETO DETALHADO - GERAL - CRITÉRIO DE PROJETO ELÉTRICO</v>
          </cell>
          <cell r="F1103">
            <v>0.8</v>
          </cell>
          <cell r="H1103" t="str">
            <v>A4</v>
          </cell>
          <cell r="I1103">
            <v>3</v>
          </cell>
          <cell r="J1103">
            <v>39315</v>
          </cell>
          <cell r="K1103">
            <v>39344</v>
          </cell>
          <cell r="O1103">
            <v>39339</v>
          </cell>
          <cell r="P1103" t="str">
            <v>B</v>
          </cell>
          <cell r="Q1103" t="str">
            <v>0011/07</v>
          </cell>
          <cell r="R1103">
            <v>39339</v>
          </cell>
          <cell r="S1103" t="str">
            <v>B</v>
          </cell>
          <cell r="T1103" t="str">
            <v>0011/07</v>
          </cell>
        </row>
        <row r="1104">
          <cell r="A1104">
            <v>816</v>
          </cell>
          <cell r="B1104" t="str">
            <v>ET-0000-E-7000</v>
          </cell>
          <cell r="C1104" t="str">
            <v>ET-E06-E06-001</v>
          </cell>
          <cell r="D1104" t="str">
            <v>E.40.EL.000.180</v>
          </cell>
          <cell r="E1104" t="str">
            <v>Especificação Técnica</v>
          </cell>
          <cell r="F1104">
            <v>0</v>
          </cell>
          <cell r="H1104" t="str">
            <v>A4</v>
          </cell>
          <cell r="I1104">
            <v>1</v>
          </cell>
          <cell r="J1104">
            <v>39480</v>
          </cell>
          <cell r="K1104">
            <v>39539</v>
          </cell>
          <cell r="P1104" t="str">
            <v/>
          </cell>
          <cell r="S1104" t="str">
            <v/>
          </cell>
        </row>
        <row r="1105">
          <cell r="A1105">
            <v>817</v>
          </cell>
          <cell r="B1105" t="str">
            <v>ET-0000-E-7001</v>
          </cell>
          <cell r="C1105" t="str">
            <v>ET-E06-E06-002</v>
          </cell>
          <cell r="D1105" t="str">
            <v>E.40.EL.000.180</v>
          </cell>
          <cell r="E1105" t="str">
            <v>Especificação Técnica</v>
          </cell>
          <cell r="F1105">
            <v>0</v>
          </cell>
          <cell r="H1105" t="str">
            <v>A4</v>
          </cell>
          <cell r="I1105">
            <v>1</v>
          </cell>
          <cell r="J1105">
            <v>39480</v>
          </cell>
          <cell r="K1105">
            <v>39539</v>
          </cell>
          <cell r="P1105" t="str">
            <v/>
          </cell>
          <cell r="S1105" t="str">
            <v/>
          </cell>
        </row>
        <row r="1106">
          <cell r="A1106">
            <v>818</v>
          </cell>
          <cell r="B1106" t="str">
            <v>DT-0000-E-7000</v>
          </cell>
          <cell r="C1106" t="str">
            <v>DE-E06-E06-001</v>
          </cell>
          <cell r="D1106" t="str">
            <v>E.40.EL.000.180</v>
          </cell>
          <cell r="E1106" t="str">
            <v>Detalhes Típicos de Montagem</v>
          </cell>
          <cell r="F1106">
            <v>0</v>
          </cell>
          <cell r="H1106" t="str">
            <v>A4</v>
          </cell>
          <cell r="I1106">
            <v>3.125</v>
          </cell>
          <cell r="J1106">
            <v>39480</v>
          </cell>
          <cell r="K1106">
            <v>39539</v>
          </cell>
          <cell r="P1106" t="str">
            <v/>
          </cell>
          <cell r="S1106" t="str">
            <v/>
          </cell>
        </row>
        <row r="1107">
          <cell r="A1107">
            <v>819</v>
          </cell>
          <cell r="B1107" t="str">
            <v>RT-0000-E-7000</v>
          </cell>
          <cell r="C1107" t="str">
            <v>RM-E06-E06-001</v>
          </cell>
          <cell r="D1107" t="str">
            <v>E.40.EL.000.180</v>
          </cell>
          <cell r="E1107" t="str">
            <v>Requisição Técnica (Requisição de Materiais do Quadro de Distribuição)</v>
          </cell>
          <cell r="F1107">
            <v>0</v>
          </cell>
          <cell r="H1107" t="str">
            <v>A4</v>
          </cell>
          <cell r="I1107">
            <v>0.125</v>
          </cell>
          <cell r="J1107">
            <v>39480</v>
          </cell>
          <cell r="K1107">
            <v>39539</v>
          </cell>
          <cell r="P1107" t="str">
            <v/>
          </cell>
          <cell r="S1107" t="str">
            <v/>
          </cell>
        </row>
        <row r="1108">
          <cell r="A1108">
            <v>820</v>
          </cell>
          <cell r="B1108" t="str">
            <v>LE-0000-E-7000</v>
          </cell>
          <cell r="C1108" t="str">
            <v>LE-E06-E06-001</v>
          </cell>
          <cell r="D1108" t="str">
            <v>E.40.EL.000.180</v>
          </cell>
          <cell r="E1108" t="str">
            <v>Lista de Equipamentos Elétricos</v>
          </cell>
          <cell r="F1108">
            <v>0</v>
          </cell>
          <cell r="H1108" t="str">
            <v>A4</v>
          </cell>
          <cell r="I1108">
            <v>1</v>
          </cell>
          <cell r="J1108">
            <v>39480</v>
          </cell>
          <cell r="K1108">
            <v>39539</v>
          </cell>
          <cell r="P1108" t="str">
            <v/>
          </cell>
          <cell r="S1108" t="str">
            <v/>
          </cell>
        </row>
        <row r="1109">
          <cell r="A1109">
            <v>821</v>
          </cell>
          <cell r="B1109" t="str">
            <v>PQ-0000-E-7000</v>
          </cell>
          <cell r="C1109" t="str">
            <v>PL-E06-E06-001</v>
          </cell>
          <cell r="D1109" t="str">
            <v>E.40.EL.000.180</v>
          </cell>
          <cell r="E1109" t="str">
            <v>Planilha de Quantidades</v>
          </cell>
          <cell r="F1109">
            <v>0</v>
          </cell>
          <cell r="H1109" t="str">
            <v>A4</v>
          </cell>
          <cell r="I1109">
            <v>1</v>
          </cell>
          <cell r="J1109">
            <v>39480</v>
          </cell>
          <cell r="K1109">
            <v>39539</v>
          </cell>
          <cell r="P1109" t="str">
            <v/>
          </cell>
          <cell r="S1109" t="str">
            <v/>
          </cell>
        </row>
        <row r="1110">
          <cell r="A1110">
            <v>822</v>
          </cell>
          <cell r="B1110" t="str">
            <v>PQ-0000-E-7001</v>
          </cell>
          <cell r="C1110" t="str">
            <v>PL-E06-E06-002</v>
          </cell>
          <cell r="D1110" t="str">
            <v>E.40.EL.000.180</v>
          </cell>
          <cell r="E1110" t="str">
            <v>Planilha de Quantidades</v>
          </cell>
          <cell r="F1110">
            <v>0</v>
          </cell>
          <cell r="H1110" t="str">
            <v>A4</v>
          </cell>
          <cell r="I1110">
            <v>1</v>
          </cell>
          <cell r="J1110">
            <v>39480</v>
          </cell>
          <cell r="K1110">
            <v>39539</v>
          </cell>
          <cell r="P1110" t="str">
            <v/>
          </cell>
          <cell r="S1110" t="str">
            <v/>
          </cell>
        </row>
        <row r="1111">
          <cell r="E1111" t="str">
            <v>TELEFONIA E DADOS</v>
          </cell>
          <cell r="F1111">
            <v>0</v>
          </cell>
          <cell r="P1111" t="str">
            <v/>
          </cell>
          <cell r="S1111" t="str">
            <v/>
          </cell>
        </row>
        <row r="1112">
          <cell r="A1112">
            <v>823</v>
          </cell>
          <cell r="B1112" t="str">
            <v>CP-0000-K-7000</v>
          </cell>
          <cell r="C1112" t="str">
            <v>CP-E06-E47-001</v>
          </cell>
          <cell r="D1112" t="str">
            <v>E.40.CM.000.037</v>
          </cell>
          <cell r="E1112" t="str">
            <v>Critérios de Projeto - Redes Estruturadas</v>
          </cell>
          <cell r="F1112">
            <v>0.75</v>
          </cell>
          <cell r="H1112" t="str">
            <v>A4</v>
          </cell>
          <cell r="I1112">
            <v>3</v>
          </cell>
          <cell r="J1112">
            <v>39315</v>
          </cell>
          <cell r="K1112">
            <v>39344</v>
          </cell>
          <cell r="P1112">
            <v>0</v>
          </cell>
          <cell r="S1112">
            <v>0</v>
          </cell>
        </row>
        <row r="1113">
          <cell r="A1113">
            <v>824</v>
          </cell>
          <cell r="B1113" t="str">
            <v>ET-0000-K-7000</v>
          </cell>
          <cell r="C1113" t="str">
            <v>ET-E06-E47-001</v>
          </cell>
          <cell r="D1113" t="str">
            <v>E.40.CM.000.006</v>
          </cell>
          <cell r="E1113" t="str">
            <v>Especificação Técnica - Equipamentos de Rede Estruturada</v>
          </cell>
          <cell r="F1113">
            <v>0</v>
          </cell>
          <cell r="H1113" t="str">
            <v>A4</v>
          </cell>
          <cell r="I1113">
            <v>1</v>
          </cell>
          <cell r="J1113">
            <v>39480</v>
          </cell>
          <cell r="K1113">
            <v>39539</v>
          </cell>
          <cell r="P1113" t="str">
            <v/>
          </cell>
          <cell r="S1113" t="str">
            <v/>
          </cell>
        </row>
        <row r="1114">
          <cell r="A1114">
            <v>825</v>
          </cell>
          <cell r="B1114" t="str">
            <v>MD-0000-K-7000</v>
          </cell>
          <cell r="C1114" t="str">
            <v>MD-E06-E47-001</v>
          </cell>
          <cell r="D1114" t="str">
            <v>E.40.CM.000.006</v>
          </cell>
          <cell r="E1114" t="str">
            <v>Memorial Descritivo - Descrição dos Serviços do Fornecimento</v>
          </cell>
          <cell r="F1114">
            <v>0</v>
          </cell>
          <cell r="H1114" t="str">
            <v>A4</v>
          </cell>
          <cell r="I1114">
            <v>1</v>
          </cell>
          <cell r="J1114">
            <v>39480</v>
          </cell>
          <cell r="K1114">
            <v>39539</v>
          </cell>
          <cell r="P1114" t="str">
            <v/>
          </cell>
          <cell r="S1114" t="str">
            <v/>
          </cell>
        </row>
        <row r="1115">
          <cell r="A1115">
            <v>826</v>
          </cell>
          <cell r="B1115" t="str">
            <v>RT-0000-K-7000</v>
          </cell>
          <cell r="C1115" t="str">
            <v>RM-E06-E47-001</v>
          </cell>
          <cell r="D1115" t="str">
            <v>E.40.CM.000.006</v>
          </cell>
          <cell r="E1115" t="str">
            <v>Requisição Técnico (Requisição de Materiais - Materiais e Serviços de Redes Estruturadas)</v>
          </cell>
          <cell r="F1115">
            <v>0</v>
          </cell>
          <cell r="H1115" t="str">
            <v>A4</v>
          </cell>
          <cell r="I1115">
            <v>1</v>
          </cell>
          <cell r="J1115">
            <v>39480</v>
          </cell>
          <cell r="K1115">
            <v>39539</v>
          </cell>
          <cell r="P1115" t="str">
            <v/>
          </cell>
          <cell r="S1115" t="str">
            <v/>
          </cell>
        </row>
        <row r="1116">
          <cell r="A1116">
            <v>827</v>
          </cell>
          <cell r="B1116" t="str">
            <v>PQ-0000-K-7000</v>
          </cell>
          <cell r="C1116" t="str">
            <v>PL-E06-E47-001</v>
          </cell>
          <cell r="D1116" t="str">
            <v>E.40.CM.000.006</v>
          </cell>
          <cell r="E1116" t="str">
            <v>Planilha de Quantidades para Redes Estruturadas e Telefonia</v>
          </cell>
          <cell r="F1116">
            <v>0</v>
          </cell>
          <cell r="H1116" t="str">
            <v>A4</v>
          </cell>
          <cell r="I1116">
            <v>1</v>
          </cell>
          <cell r="J1116">
            <v>39480</v>
          </cell>
          <cell r="K1116">
            <v>39539</v>
          </cell>
          <cell r="P1116" t="str">
            <v/>
          </cell>
          <cell r="S1116" t="str">
            <v/>
          </cell>
        </row>
        <row r="1117">
          <cell r="E1117" t="str">
            <v>HIDROSSANITÁRIAS</v>
          </cell>
          <cell r="F1117">
            <v>0</v>
          </cell>
          <cell r="P1117" t="str">
            <v/>
          </cell>
          <cell r="S1117" t="str">
            <v/>
          </cell>
        </row>
        <row r="1118">
          <cell r="A1118">
            <v>828</v>
          </cell>
          <cell r="B1118" t="str">
            <v>MC-0000-B-7000</v>
          </cell>
          <cell r="C1118" t="str">
            <v>MC-E06-B49-002</v>
          </cell>
          <cell r="D1118" t="str">
            <v>E.40.IE.000.006</v>
          </cell>
          <cell r="E1118" t="str">
            <v>Memória de Cálculo</v>
          </cell>
          <cell r="F1118">
            <v>0</v>
          </cell>
          <cell r="H1118" t="str">
            <v>A4</v>
          </cell>
          <cell r="I1118">
            <v>1</v>
          </cell>
          <cell r="J1118">
            <v>39480</v>
          </cell>
          <cell r="K1118">
            <v>39539</v>
          </cell>
          <cell r="P1118" t="str">
            <v/>
          </cell>
          <cell r="S1118" t="str">
            <v/>
          </cell>
        </row>
        <row r="1119">
          <cell r="A1119">
            <v>829</v>
          </cell>
          <cell r="B1119" t="str">
            <v>MD-0000-B-7000</v>
          </cell>
          <cell r="C1119" t="str">
            <v>MD-E06-B49-001</v>
          </cell>
          <cell r="D1119" t="str">
            <v>E.40.IE.000.006</v>
          </cell>
          <cell r="E1119" t="str">
            <v>Memorial Descritivo</v>
          </cell>
          <cell r="F1119">
            <v>0</v>
          </cell>
          <cell r="H1119" t="str">
            <v>A4</v>
          </cell>
          <cell r="I1119">
            <v>1</v>
          </cell>
          <cell r="J1119">
            <v>39480</v>
          </cell>
          <cell r="K1119">
            <v>39539</v>
          </cell>
          <cell r="P1119" t="str">
            <v/>
          </cell>
          <cell r="S1119" t="str">
            <v/>
          </cell>
        </row>
        <row r="1120">
          <cell r="A1120">
            <v>830</v>
          </cell>
          <cell r="B1120" t="str">
            <v>CP-0000-B-7000</v>
          </cell>
          <cell r="C1120" t="str">
            <v>CP-E06-B49-001</v>
          </cell>
          <cell r="D1120" t="str">
            <v>E.40.IE.000.035</v>
          </cell>
          <cell r="E1120" t="str">
            <v>PROJETO DETALHADO - 12 MTPA - GERAL - INSTALAÇÕES HIDROSSANITÁRIAS - CRITÉRIOS DE PROJETO</v>
          </cell>
          <cell r="F1120">
            <v>0.8</v>
          </cell>
          <cell r="H1120" t="str">
            <v>A4</v>
          </cell>
          <cell r="I1120">
            <v>3</v>
          </cell>
          <cell r="J1120">
            <v>39315</v>
          </cell>
          <cell r="K1120">
            <v>39344</v>
          </cell>
          <cell r="O1120">
            <v>39339</v>
          </cell>
          <cell r="P1120" t="str">
            <v>B</v>
          </cell>
          <cell r="Q1120" t="str">
            <v>0011/07</v>
          </cell>
          <cell r="R1120">
            <v>39339</v>
          </cell>
          <cell r="S1120" t="str">
            <v>B</v>
          </cell>
          <cell r="T1120" t="str">
            <v>0011/07</v>
          </cell>
        </row>
        <row r="1121">
          <cell r="A1121">
            <v>831</v>
          </cell>
          <cell r="B1121" t="str">
            <v>ET-0000-B-7000</v>
          </cell>
          <cell r="C1121" t="str">
            <v>ET-E06-B49-001</v>
          </cell>
          <cell r="D1121" t="str">
            <v>E.40.IE.000.006</v>
          </cell>
          <cell r="E1121" t="str">
            <v>Especificação Técnica</v>
          </cell>
          <cell r="F1121">
            <v>0</v>
          </cell>
          <cell r="H1121" t="str">
            <v>A4</v>
          </cell>
          <cell r="I1121">
            <v>1</v>
          </cell>
          <cell r="J1121">
            <v>39480</v>
          </cell>
          <cell r="K1121">
            <v>39539</v>
          </cell>
          <cell r="P1121" t="str">
            <v/>
          </cell>
          <cell r="S1121" t="str">
            <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2.emf"/><Relationship Id="rId4" Type="http://schemas.openxmlformats.org/officeDocument/2006/relationships/oleObject" Target="../embeddings/oleObject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2.rio.rj.gov.br/sco/composicaosco.cfm?item=1ET09100061%2F201607" TargetMode="External"/><Relationship Id="rId3" Type="http://schemas.openxmlformats.org/officeDocument/2006/relationships/hyperlink" Target="http://www2.rio.rj.gov.br/sco/composicaosco.cfm?item=1TC04050200%2F201607" TargetMode="External"/><Relationship Id="rId7" Type="http://schemas.openxmlformats.org/officeDocument/2006/relationships/hyperlink" Target="http://www2.rio.rj.gov.br/sco/composicaosco.cfm?item=1TC09050050%2F201607" TargetMode="External"/><Relationship Id="rId2" Type="http://schemas.openxmlformats.org/officeDocument/2006/relationships/hyperlink" Target="http://www2.rio.rj.gov.br/sco/composicaosco.cfm?item=1EQ44100050A201607" TargetMode="External"/><Relationship Id="rId1" Type="http://schemas.openxmlformats.org/officeDocument/2006/relationships/hyperlink" Target="http://www2.rio.rj.gov.br/sco/composicaosco.cfm?item=1EQ44100056%2F201607" TargetMode="External"/><Relationship Id="rId6" Type="http://schemas.openxmlformats.org/officeDocument/2006/relationships/hyperlink" Target="http://www2.rio.rj.gov.br/sco/composicaosco.cfm?item=1ET04050400B201607" TargetMode="External"/><Relationship Id="rId5" Type="http://schemas.openxmlformats.org/officeDocument/2006/relationships/hyperlink" Target="http://www2.rio.rj.gov.br/sco/composicaosco.cfm?item=1ET04250706%2F201607" TargetMode="External"/><Relationship Id="rId4" Type="http://schemas.openxmlformats.org/officeDocument/2006/relationships/hyperlink" Target="http://www2.rio.rj.gov.br/sco/composicaosco.cfm?item=1ET04200206%2F201607" TargetMode="External"/><Relationship Id="rId9" Type="http://schemas.openxmlformats.org/officeDocument/2006/relationships/hyperlink" Target="http://www2.rio.rj.gov.br/sco/composicaosco.cfm?item=1ET09100071%2F201607"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oleObject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4"/>
  <sheetViews>
    <sheetView view="pageBreakPreview" topLeftCell="A22" zoomScale="145" zoomScaleNormal="100" zoomScaleSheetLayoutView="145" workbookViewId="0">
      <selection sqref="A1:X44"/>
    </sheetView>
  </sheetViews>
  <sheetFormatPr defaultRowHeight="12.75"/>
  <cols>
    <col min="1" max="1" width="3.42578125" style="75" customWidth="1"/>
    <col min="2" max="2" width="3.28515625" style="75" customWidth="1"/>
    <col min="3" max="3" width="3.140625" style="75" customWidth="1"/>
    <col min="4" max="4" width="3" style="75" customWidth="1"/>
    <col min="5" max="5" width="2.85546875" style="75" customWidth="1"/>
    <col min="6" max="6" width="3.28515625" style="75" customWidth="1"/>
    <col min="7" max="7" width="3.42578125" style="75" customWidth="1"/>
    <col min="8" max="9" width="3.7109375" style="75" customWidth="1"/>
    <col min="10" max="10" width="3.85546875" style="75" customWidth="1"/>
    <col min="11" max="11" width="4.85546875" style="75" customWidth="1"/>
    <col min="12" max="12" width="3.7109375" style="75" customWidth="1"/>
    <col min="13" max="13" width="3.42578125" style="75" customWidth="1"/>
    <col min="14" max="14" width="3.5703125" style="75" customWidth="1"/>
    <col min="15" max="15" width="3.42578125" style="75" customWidth="1"/>
    <col min="16" max="18" width="3.28515625" style="75" customWidth="1"/>
    <col min="19" max="19" width="3.42578125" style="75" customWidth="1"/>
    <col min="20" max="20" width="3.28515625" style="75" customWidth="1"/>
    <col min="21" max="21" width="3.42578125" style="75" customWidth="1"/>
    <col min="22" max="24" width="3.7109375" style="75" customWidth="1"/>
    <col min="25" max="256" width="9.140625" style="75"/>
    <col min="257" max="257" width="3.42578125" style="75" customWidth="1"/>
    <col min="258" max="258" width="3.28515625" style="75" customWidth="1"/>
    <col min="259" max="259" width="3.140625" style="75" customWidth="1"/>
    <col min="260" max="260" width="3" style="75" customWidth="1"/>
    <col min="261" max="261" width="2.85546875" style="75" customWidth="1"/>
    <col min="262" max="262" width="3.28515625" style="75" customWidth="1"/>
    <col min="263" max="263" width="3.42578125" style="75" customWidth="1"/>
    <col min="264" max="265" width="3.7109375" style="75" customWidth="1"/>
    <col min="266" max="266" width="4.140625" style="75" customWidth="1"/>
    <col min="267" max="268" width="3.7109375" style="75" customWidth="1"/>
    <col min="269" max="269" width="3.42578125" style="75" customWidth="1"/>
    <col min="270" max="270" width="3.5703125" style="75" customWidth="1"/>
    <col min="271" max="271" width="3.42578125" style="75" customWidth="1"/>
    <col min="272" max="274" width="3.28515625" style="75" customWidth="1"/>
    <col min="275" max="275" width="3.42578125" style="75" customWidth="1"/>
    <col min="276" max="276" width="3.28515625" style="75" customWidth="1"/>
    <col min="277" max="277" width="3.42578125" style="75" customWidth="1"/>
    <col min="278" max="280" width="3.7109375" style="75" customWidth="1"/>
    <col min="281" max="512" width="9.140625" style="75"/>
    <col min="513" max="513" width="3.42578125" style="75" customWidth="1"/>
    <col min="514" max="514" width="3.28515625" style="75" customWidth="1"/>
    <col min="515" max="515" width="3.140625" style="75" customWidth="1"/>
    <col min="516" max="516" width="3" style="75" customWidth="1"/>
    <col min="517" max="517" width="2.85546875" style="75" customWidth="1"/>
    <col min="518" max="518" width="3.28515625" style="75" customWidth="1"/>
    <col min="519" max="519" width="3.42578125" style="75" customWidth="1"/>
    <col min="520" max="521" width="3.7109375" style="75" customWidth="1"/>
    <col min="522" max="522" width="4.140625" style="75" customWidth="1"/>
    <col min="523" max="524" width="3.7109375" style="75" customWidth="1"/>
    <col min="525" max="525" width="3.42578125" style="75" customWidth="1"/>
    <col min="526" max="526" width="3.5703125" style="75" customWidth="1"/>
    <col min="527" max="527" width="3.42578125" style="75" customWidth="1"/>
    <col min="528" max="530" width="3.28515625" style="75" customWidth="1"/>
    <col min="531" max="531" width="3.42578125" style="75" customWidth="1"/>
    <col min="532" max="532" width="3.28515625" style="75" customWidth="1"/>
    <col min="533" max="533" width="3.42578125" style="75" customWidth="1"/>
    <col min="534" max="536" width="3.7109375" style="75" customWidth="1"/>
    <col min="537" max="768" width="9.140625" style="75"/>
    <col min="769" max="769" width="3.42578125" style="75" customWidth="1"/>
    <col min="770" max="770" width="3.28515625" style="75" customWidth="1"/>
    <col min="771" max="771" width="3.140625" style="75" customWidth="1"/>
    <col min="772" max="772" width="3" style="75" customWidth="1"/>
    <col min="773" max="773" width="2.85546875" style="75" customWidth="1"/>
    <col min="774" max="774" width="3.28515625" style="75" customWidth="1"/>
    <col min="775" max="775" width="3.42578125" style="75" customWidth="1"/>
    <col min="776" max="777" width="3.7109375" style="75" customWidth="1"/>
    <col min="778" max="778" width="4.140625" style="75" customWidth="1"/>
    <col min="779" max="780" width="3.7109375" style="75" customWidth="1"/>
    <col min="781" max="781" width="3.42578125" style="75" customWidth="1"/>
    <col min="782" max="782" width="3.5703125" style="75" customWidth="1"/>
    <col min="783" max="783" width="3.42578125" style="75" customWidth="1"/>
    <col min="784" max="786" width="3.28515625" style="75" customWidth="1"/>
    <col min="787" max="787" width="3.42578125" style="75" customWidth="1"/>
    <col min="788" max="788" width="3.28515625" style="75" customWidth="1"/>
    <col min="789" max="789" width="3.42578125" style="75" customWidth="1"/>
    <col min="790" max="792" width="3.7109375" style="75" customWidth="1"/>
    <col min="793" max="1024" width="9.140625" style="75"/>
    <col min="1025" max="1025" width="3.42578125" style="75" customWidth="1"/>
    <col min="1026" max="1026" width="3.28515625" style="75" customWidth="1"/>
    <col min="1027" max="1027" width="3.140625" style="75" customWidth="1"/>
    <col min="1028" max="1028" width="3" style="75" customWidth="1"/>
    <col min="1029" max="1029" width="2.85546875" style="75" customWidth="1"/>
    <col min="1030" max="1030" width="3.28515625" style="75" customWidth="1"/>
    <col min="1031" max="1031" width="3.42578125" style="75" customWidth="1"/>
    <col min="1032" max="1033" width="3.7109375" style="75" customWidth="1"/>
    <col min="1034" max="1034" width="4.140625" style="75" customWidth="1"/>
    <col min="1035" max="1036" width="3.7109375" style="75" customWidth="1"/>
    <col min="1037" max="1037" width="3.42578125" style="75" customWidth="1"/>
    <col min="1038" max="1038" width="3.5703125" style="75" customWidth="1"/>
    <col min="1039" max="1039" width="3.42578125" style="75" customWidth="1"/>
    <col min="1040" max="1042" width="3.28515625" style="75" customWidth="1"/>
    <col min="1043" max="1043" width="3.42578125" style="75" customWidth="1"/>
    <col min="1044" max="1044" width="3.28515625" style="75" customWidth="1"/>
    <col min="1045" max="1045" width="3.42578125" style="75" customWidth="1"/>
    <col min="1046" max="1048" width="3.7109375" style="75" customWidth="1"/>
    <col min="1049" max="1280" width="9.140625" style="75"/>
    <col min="1281" max="1281" width="3.42578125" style="75" customWidth="1"/>
    <col min="1282" max="1282" width="3.28515625" style="75" customWidth="1"/>
    <col min="1283" max="1283" width="3.140625" style="75" customWidth="1"/>
    <col min="1284" max="1284" width="3" style="75" customWidth="1"/>
    <col min="1285" max="1285" width="2.85546875" style="75" customWidth="1"/>
    <col min="1286" max="1286" width="3.28515625" style="75" customWidth="1"/>
    <col min="1287" max="1287" width="3.42578125" style="75" customWidth="1"/>
    <col min="1288" max="1289" width="3.7109375" style="75" customWidth="1"/>
    <col min="1290" max="1290" width="4.140625" style="75" customWidth="1"/>
    <col min="1291" max="1292" width="3.7109375" style="75" customWidth="1"/>
    <col min="1293" max="1293" width="3.42578125" style="75" customWidth="1"/>
    <col min="1294" max="1294" width="3.5703125" style="75" customWidth="1"/>
    <col min="1295" max="1295" width="3.42578125" style="75" customWidth="1"/>
    <col min="1296" max="1298" width="3.28515625" style="75" customWidth="1"/>
    <col min="1299" max="1299" width="3.42578125" style="75" customWidth="1"/>
    <col min="1300" max="1300" width="3.28515625" style="75" customWidth="1"/>
    <col min="1301" max="1301" width="3.42578125" style="75" customWidth="1"/>
    <col min="1302" max="1304" width="3.7109375" style="75" customWidth="1"/>
    <col min="1305" max="1536" width="9.140625" style="75"/>
    <col min="1537" max="1537" width="3.42578125" style="75" customWidth="1"/>
    <col min="1538" max="1538" width="3.28515625" style="75" customWidth="1"/>
    <col min="1539" max="1539" width="3.140625" style="75" customWidth="1"/>
    <col min="1540" max="1540" width="3" style="75" customWidth="1"/>
    <col min="1541" max="1541" width="2.85546875" style="75" customWidth="1"/>
    <col min="1542" max="1542" width="3.28515625" style="75" customWidth="1"/>
    <col min="1543" max="1543" width="3.42578125" style="75" customWidth="1"/>
    <col min="1544" max="1545" width="3.7109375" style="75" customWidth="1"/>
    <col min="1546" max="1546" width="4.140625" style="75" customWidth="1"/>
    <col min="1547" max="1548" width="3.7109375" style="75" customWidth="1"/>
    <col min="1549" max="1549" width="3.42578125" style="75" customWidth="1"/>
    <col min="1550" max="1550" width="3.5703125" style="75" customWidth="1"/>
    <col min="1551" max="1551" width="3.42578125" style="75" customWidth="1"/>
    <col min="1552" max="1554" width="3.28515625" style="75" customWidth="1"/>
    <col min="1555" max="1555" width="3.42578125" style="75" customWidth="1"/>
    <col min="1556" max="1556" width="3.28515625" style="75" customWidth="1"/>
    <col min="1557" max="1557" width="3.42578125" style="75" customWidth="1"/>
    <col min="1558" max="1560" width="3.7109375" style="75" customWidth="1"/>
    <col min="1561" max="1792" width="9.140625" style="75"/>
    <col min="1793" max="1793" width="3.42578125" style="75" customWidth="1"/>
    <col min="1794" max="1794" width="3.28515625" style="75" customWidth="1"/>
    <col min="1795" max="1795" width="3.140625" style="75" customWidth="1"/>
    <col min="1796" max="1796" width="3" style="75" customWidth="1"/>
    <col min="1797" max="1797" width="2.85546875" style="75" customWidth="1"/>
    <col min="1798" max="1798" width="3.28515625" style="75" customWidth="1"/>
    <col min="1799" max="1799" width="3.42578125" style="75" customWidth="1"/>
    <col min="1800" max="1801" width="3.7109375" style="75" customWidth="1"/>
    <col min="1802" max="1802" width="4.140625" style="75" customWidth="1"/>
    <col min="1803" max="1804" width="3.7109375" style="75" customWidth="1"/>
    <col min="1805" max="1805" width="3.42578125" style="75" customWidth="1"/>
    <col min="1806" max="1806" width="3.5703125" style="75" customWidth="1"/>
    <col min="1807" max="1807" width="3.42578125" style="75" customWidth="1"/>
    <col min="1808" max="1810" width="3.28515625" style="75" customWidth="1"/>
    <col min="1811" max="1811" width="3.42578125" style="75" customWidth="1"/>
    <col min="1812" max="1812" width="3.28515625" style="75" customWidth="1"/>
    <col min="1813" max="1813" width="3.42578125" style="75" customWidth="1"/>
    <col min="1814" max="1816" width="3.7109375" style="75" customWidth="1"/>
    <col min="1817" max="2048" width="9.140625" style="75"/>
    <col min="2049" max="2049" width="3.42578125" style="75" customWidth="1"/>
    <col min="2050" max="2050" width="3.28515625" style="75" customWidth="1"/>
    <col min="2051" max="2051" width="3.140625" style="75" customWidth="1"/>
    <col min="2052" max="2052" width="3" style="75" customWidth="1"/>
    <col min="2053" max="2053" width="2.85546875" style="75" customWidth="1"/>
    <col min="2054" max="2054" width="3.28515625" style="75" customWidth="1"/>
    <col min="2055" max="2055" width="3.42578125" style="75" customWidth="1"/>
    <col min="2056" max="2057" width="3.7109375" style="75" customWidth="1"/>
    <col min="2058" max="2058" width="4.140625" style="75" customWidth="1"/>
    <col min="2059" max="2060" width="3.7109375" style="75" customWidth="1"/>
    <col min="2061" max="2061" width="3.42578125" style="75" customWidth="1"/>
    <col min="2062" max="2062" width="3.5703125" style="75" customWidth="1"/>
    <col min="2063" max="2063" width="3.42578125" style="75" customWidth="1"/>
    <col min="2064" max="2066" width="3.28515625" style="75" customWidth="1"/>
    <col min="2067" max="2067" width="3.42578125" style="75" customWidth="1"/>
    <col min="2068" max="2068" width="3.28515625" style="75" customWidth="1"/>
    <col min="2069" max="2069" width="3.42578125" style="75" customWidth="1"/>
    <col min="2070" max="2072" width="3.7109375" style="75" customWidth="1"/>
    <col min="2073" max="2304" width="9.140625" style="75"/>
    <col min="2305" max="2305" width="3.42578125" style="75" customWidth="1"/>
    <col min="2306" max="2306" width="3.28515625" style="75" customWidth="1"/>
    <col min="2307" max="2307" width="3.140625" style="75" customWidth="1"/>
    <col min="2308" max="2308" width="3" style="75" customWidth="1"/>
    <col min="2309" max="2309" width="2.85546875" style="75" customWidth="1"/>
    <col min="2310" max="2310" width="3.28515625" style="75" customWidth="1"/>
    <col min="2311" max="2311" width="3.42578125" style="75" customWidth="1"/>
    <col min="2312" max="2313" width="3.7109375" style="75" customWidth="1"/>
    <col min="2314" max="2314" width="4.140625" style="75" customWidth="1"/>
    <col min="2315" max="2316" width="3.7109375" style="75" customWidth="1"/>
    <col min="2317" max="2317" width="3.42578125" style="75" customWidth="1"/>
    <col min="2318" max="2318" width="3.5703125" style="75" customWidth="1"/>
    <col min="2319" max="2319" width="3.42578125" style="75" customWidth="1"/>
    <col min="2320" max="2322" width="3.28515625" style="75" customWidth="1"/>
    <col min="2323" max="2323" width="3.42578125" style="75" customWidth="1"/>
    <col min="2324" max="2324" width="3.28515625" style="75" customWidth="1"/>
    <col min="2325" max="2325" width="3.42578125" style="75" customWidth="1"/>
    <col min="2326" max="2328" width="3.7109375" style="75" customWidth="1"/>
    <col min="2329" max="2560" width="9.140625" style="75"/>
    <col min="2561" max="2561" width="3.42578125" style="75" customWidth="1"/>
    <col min="2562" max="2562" width="3.28515625" style="75" customWidth="1"/>
    <col min="2563" max="2563" width="3.140625" style="75" customWidth="1"/>
    <col min="2564" max="2564" width="3" style="75" customWidth="1"/>
    <col min="2565" max="2565" width="2.85546875" style="75" customWidth="1"/>
    <col min="2566" max="2566" width="3.28515625" style="75" customWidth="1"/>
    <col min="2567" max="2567" width="3.42578125" style="75" customWidth="1"/>
    <col min="2568" max="2569" width="3.7109375" style="75" customWidth="1"/>
    <col min="2570" max="2570" width="4.140625" style="75" customWidth="1"/>
    <col min="2571" max="2572" width="3.7109375" style="75" customWidth="1"/>
    <col min="2573" max="2573" width="3.42578125" style="75" customWidth="1"/>
    <col min="2574" max="2574" width="3.5703125" style="75" customWidth="1"/>
    <col min="2575" max="2575" width="3.42578125" style="75" customWidth="1"/>
    <col min="2576" max="2578" width="3.28515625" style="75" customWidth="1"/>
    <col min="2579" max="2579" width="3.42578125" style="75" customWidth="1"/>
    <col min="2580" max="2580" width="3.28515625" style="75" customWidth="1"/>
    <col min="2581" max="2581" width="3.42578125" style="75" customWidth="1"/>
    <col min="2582" max="2584" width="3.7109375" style="75" customWidth="1"/>
    <col min="2585" max="2816" width="9.140625" style="75"/>
    <col min="2817" max="2817" width="3.42578125" style="75" customWidth="1"/>
    <col min="2818" max="2818" width="3.28515625" style="75" customWidth="1"/>
    <col min="2819" max="2819" width="3.140625" style="75" customWidth="1"/>
    <col min="2820" max="2820" width="3" style="75" customWidth="1"/>
    <col min="2821" max="2821" width="2.85546875" style="75" customWidth="1"/>
    <col min="2822" max="2822" width="3.28515625" style="75" customWidth="1"/>
    <col min="2823" max="2823" width="3.42578125" style="75" customWidth="1"/>
    <col min="2824" max="2825" width="3.7109375" style="75" customWidth="1"/>
    <col min="2826" max="2826" width="4.140625" style="75" customWidth="1"/>
    <col min="2827" max="2828" width="3.7109375" style="75" customWidth="1"/>
    <col min="2829" max="2829" width="3.42578125" style="75" customWidth="1"/>
    <col min="2830" max="2830" width="3.5703125" style="75" customWidth="1"/>
    <col min="2831" max="2831" width="3.42578125" style="75" customWidth="1"/>
    <col min="2832" max="2834" width="3.28515625" style="75" customWidth="1"/>
    <col min="2835" max="2835" width="3.42578125" style="75" customWidth="1"/>
    <col min="2836" max="2836" width="3.28515625" style="75" customWidth="1"/>
    <col min="2837" max="2837" width="3.42578125" style="75" customWidth="1"/>
    <col min="2838" max="2840" width="3.7109375" style="75" customWidth="1"/>
    <col min="2841" max="3072" width="9.140625" style="75"/>
    <col min="3073" max="3073" width="3.42578125" style="75" customWidth="1"/>
    <col min="3074" max="3074" width="3.28515625" style="75" customWidth="1"/>
    <col min="3075" max="3075" width="3.140625" style="75" customWidth="1"/>
    <col min="3076" max="3076" width="3" style="75" customWidth="1"/>
    <col min="3077" max="3077" width="2.85546875" style="75" customWidth="1"/>
    <col min="3078" max="3078" width="3.28515625" style="75" customWidth="1"/>
    <col min="3079" max="3079" width="3.42578125" style="75" customWidth="1"/>
    <col min="3080" max="3081" width="3.7109375" style="75" customWidth="1"/>
    <col min="3082" max="3082" width="4.140625" style="75" customWidth="1"/>
    <col min="3083" max="3084" width="3.7109375" style="75" customWidth="1"/>
    <col min="3085" max="3085" width="3.42578125" style="75" customWidth="1"/>
    <col min="3086" max="3086" width="3.5703125" style="75" customWidth="1"/>
    <col min="3087" max="3087" width="3.42578125" style="75" customWidth="1"/>
    <col min="3088" max="3090" width="3.28515625" style="75" customWidth="1"/>
    <col min="3091" max="3091" width="3.42578125" style="75" customWidth="1"/>
    <col min="3092" max="3092" width="3.28515625" style="75" customWidth="1"/>
    <col min="3093" max="3093" width="3.42578125" style="75" customWidth="1"/>
    <col min="3094" max="3096" width="3.7109375" style="75" customWidth="1"/>
    <col min="3097" max="3328" width="9.140625" style="75"/>
    <col min="3329" max="3329" width="3.42578125" style="75" customWidth="1"/>
    <col min="3330" max="3330" width="3.28515625" style="75" customWidth="1"/>
    <col min="3331" max="3331" width="3.140625" style="75" customWidth="1"/>
    <col min="3332" max="3332" width="3" style="75" customWidth="1"/>
    <col min="3333" max="3333" width="2.85546875" style="75" customWidth="1"/>
    <col min="3334" max="3334" width="3.28515625" style="75" customWidth="1"/>
    <col min="3335" max="3335" width="3.42578125" style="75" customWidth="1"/>
    <col min="3336" max="3337" width="3.7109375" style="75" customWidth="1"/>
    <col min="3338" max="3338" width="4.140625" style="75" customWidth="1"/>
    <col min="3339" max="3340" width="3.7109375" style="75" customWidth="1"/>
    <col min="3341" max="3341" width="3.42578125" style="75" customWidth="1"/>
    <col min="3342" max="3342" width="3.5703125" style="75" customWidth="1"/>
    <col min="3343" max="3343" width="3.42578125" style="75" customWidth="1"/>
    <col min="3344" max="3346" width="3.28515625" style="75" customWidth="1"/>
    <col min="3347" max="3347" width="3.42578125" style="75" customWidth="1"/>
    <col min="3348" max="3348" width="3.28515625" style="75" customWidth="1"/>
    <col min="3349" max="3349" width="3.42578125" style="75" customWidth="1"/>
    <col min="3350" max="3352" width="3.7109375" style="75" customWidth="1"/>
    <col min="3353" max="3584" width="9.140625" style="75"/>
    <col min="3585" max="3585" width="3.42578125" style="75" customWidth="1"/>
    <col min="3586" max="3586" width="3.28515625" style="75" customWidth="1"/>
    <col min="3587" max="3587" width="3.140625" style="75" customWidth="1"/>
    <col min="3588" max="3588" width="3" style="75" customWidth="1"/>
    <col min="3589" max="3589" width="2.85546875" style="75" customWidth="1"/>
    <col min="3590" max="3590" width="3.28515625" style="75" customWidth="1"/>
    <col min="3591" max="3591" width="3.42578125" style="75" customWidth="1"/>
    <col min="3592" max="3593" width="3.7109375" style="75" customWidth="1"/>
    <col min="3594" max="3594" width="4.140625" style="75" customWidth="1"/>
    <col min="3595" max="3596" width="3.7109375" style="75" customWidth="1"/>
    <col min="3597" max="3597" width="3.42578125" style="75" customWidth="1"/>
    <col min="3598" max="3598" width="3.5703125" style="75" customWidth="1"/>
    <col min="3599" max="3599" width="3.42578125" style="75" customWidth="1"/>
    <col min="3600" max="3602" width="3.28515625" style="75" customWidth="1"/>
    <col min="3603" max="3603" width="3.42578125" style="75" customWidth="1"/>
    <col min="3604" max="3604" width="3.28515625" style="75" customWidth="1"/>
    <col min="3605" max="3605" width="3.42578125" style="75" customWidth="1"/>
    <col min="3606" max="3608" width="3.7109375" style="75" customWidth="1"/>
    <col min="3609" max="3840" width="9.140625" style="75"/>
    <col min="3841" max="3841" width="3.42578125" style="75" customWidth="1"/>
    <col min="3842" max="3842" width="3.28515625" style="75" customWidth="1"/>
    <col min="3843" max="3843" width="3.140625" style="75" customWidth="1"/>
    <col min="3844" max="3844" width="3" style="75" customWidth="1"/>
    <col min="3845" max="3845" width="2.85546875" style="75" customWidth="1"/>
    <col min="3846" max="3846" width="3.28515625" style="75" customWidth="1"/>
    <col min="3847" max="3847" width="3.42578125" style="75" customWidth="1"/>
    <col min="3848" max="3849" width="3.7109375" style="75" customWidth="1"/>
    <col min="3850" max="3850" width="4.140625" style="75" customWidth="1"/>
    <col min="3851" max="3852" width="3.7109375" style="75" customWidth="1"/>
    <col min="3853" max="3853" width="3.42578125" style="75" customWidth="1"/>
    <col min="3854" max="3854" width="3.5703125" style="75" customWidth="1"/>
    <col min="3855" max="3855" width="3.42578125" style="75" customWidth="1"/>
    <col min="3856" max="3858" width="3.28515625" style="75" customWidth="1"/>
    <col min="3859" max="3859" width="3.42578125" style="75" customWidth="1"/>
    <col min="3860" max="3860" width="3.28515625" style="75" customWidth="1"/>
    <col min="3861" max="3861" width="3.42578125" style="75" customWidth="1"/>
    <col min="3862" max="3864" width="3.7109375" style="75" customWidth="1"/>
    <col min="3865" max="4096" width="9.140625" style="75"/>
    <col min="4097" max="4097" width="3.42578125" style="75" customWidth="1"/>
    <col min="4098" max="4098" width="3.28515625" style="75" customWidth="1"/>
    <col min="4099" max="4099" width="3.140625" style="75" customWidth="1"/>
    <col min="4100" max="4100" width="3" style="75" customWidth="1"/>
    <col min="4101" max="4101" width="2.85546875" style="75" customWidth="1"/>
    <col min="4102" max="4102" width="3.28515625" style="75" customWidth="1"/>
    <col min="4103" max="4103" width="3.42578125" style="75" customWidth="1"/>
    <col min="4104" max="4105" width="3.7109375" style="75" customWidth="1"/>
    <col min="4106" max="4106" width="4.140625" style="75" customWidth="1"/>
    <col min="4107" max="4108" width="3.7109375" style="75" customWidth="1"/>
    <col min="4109" max="4109" width="3.42578125" style="75" customWidth="1"/>
    <col min="4110" max="4110" width="3.5703125" style="75" customWidth="1"/>
    <col min="4111" max="4111" width="3.42578125" style="75" customWidth="1"/>
    <col min="4112" max="4114" width="3.28515625" style="75" customWidth="1"/>
    <col min="4115" max="4115" width="3.42578125" style="75" customWidth="1"/>
    <col min="4116" max="4116" width="3.28515625" style="75" customWidth="1"/>
    <col min="4117" max="4117" width="3.42578125" style="75" customWidth="1"/>
    <col min="4118" max="4120" width="3.7109375" style="75" customWidth="1"/>
    <col min="4121" max="4352" width="9.140625" style="75"/>
    <col min="4353" max="4353" width="3.42578125" style="75" customWidth="1"/>
    <col min="4354" max="4354" width="3.28515625" style="75" customWidth="1"/>
    <col min="4355" max="4355" width="3.140625" style="75" customWidth="1"/>
    <col min="4356" max="4356" width="3" style="75" customWidth="1"/>
    <col min="4357" max="4357" width="2.85546875" style="75" customWidth="1"/>
    <col min="4358" max="4358" width="3.28515625" style="75" customWidth="1"/>
    <col min="4359" max="4359" width="3.42578125" style="75" customWidth="1"/>
    <col min="4360" max="4361" width="3.7109375" style="75" customWidth="1"/>
    <col min="4362" max="4362" width="4.140625" style="75" customWidth="1"/>
    <col min="4363" max="4364" width="3.7109375" style="75" customWidth="1"/>
    <col min="4365" max="4365" width="3.42578125" style="75" customWidth="1"/>
    <col min="4366" max="4366" width="3.5703125" style="75" customWidth="1"/>
    <col min="4367" max="4367" width="3.42578125" style="75" customWidth="1"/>
    <col min="4368" max="4370" width="3.28515625" style="75" customWidth="1"/>
    <col min="4371" max="4371" width="3.42578125" style="75" customWidth="1"/>
    <col min="4372" max="4372" width="3.28515625" style="75" customWidth="1"/>
    <col min="4373" max="4373" width="3.42578125" style="75" customWidth="1"/>
    <col min="4374" max="4376" width="3.7109375" style="75" customWidth="1"/>
    <col min="4377" max="4608" width="9.140625" style="75"/>
    <col min="4609" max="4609" width="3.42578125" style="75" customWidth="1"/>
    <col min="4610" max="4610" width="3.28515625" style="75" customWidth="1"/>
    <col min="4611" max="4611" width="3.140625" style="75" customWidth="1"/>
    <col min="4612" max="4612" width="3" style="75" customWidth="1"/>
    <col min="4613" max="4613" width="2.85546875" style="75" customWidth="1"/>
    <col min="4614" max="4614" width="3.28515625" style="75" customWidth="1"/>
    <col min="4615" max="4615" width="3.42578125" style="75" customWidth="1"/>
    <col min="4616" max="4617" width="3.7109375" style="75" customWidth="1"/>
    <col min="4618" max="4618" width="4.140625" style="75" customWidth="1"/>
    <col min="4619" max="4620" width="3.7109375" style="75" customWidth="1"/>
    <col min="4621" max="4621" width="3.42578125" style="75" customWidth="1"/>
    <col min="4622" max="4622" width="3.5703125" style="75" customWidth="1"/>
    <col min="4623" max="4623" width="3.42578125" style="75" customWidth="1"/>
    <col min="4624" max="4626" width="3.28515625" style="75" customWidth="1"/>
    <col min="4627" max="4627" width="3.42578125" style="75" customWidth="1"/>
    <col min="4628" max="4628" width="3.28515625" style="75" customWidth="1"/>
    <col min="4629" max="4629" width="3.42578125" style="75" customWidth="1"/>
    <col min="4630" max="4632" width="3.7109375" style="75" customWidth="1"/>
    <col min="4633" max="4864" width="9.140625" style="75"/>
    <col min="4865" max="4865" width="3.42578125" style="75" customWidth="1"/>
    <col min="4866" max="4866" width="3.28515625" style="75" customWidth="1"/>
    <col min="4867" max="4867" width="3.140625" style="75" customWidth="1"/>
    <col min="4868" max="4868" width="3" style="75" customWidth="1"/>
    <col min="4869" max="4869" width="2.85546875" style="75" customWidth="1"/>
    <col min="4870" max="4870" width="3.28515625" style="75" customWidth="1"/>
    <col min="4871" max="4871" width="3.42578125" style="75" customWidth="1"/>
    <col min="4872" max="4873" width="3.7109375" style="75" customWidth="1"/>
    <col min="4874" max="4874" width="4.140625" style="75" customWidth="1"/>
    <col min="4875" max="4876" width="3.7109375" style="75" customWidth="1"/>
    <col min="4877" max="4877" width="3.42578125" style="75" customWidth="1"/>
    <col min="4878" max="4878" width="3.5703125" style="75" customWidth="1"/>
    <col min="4879" max="4879" width="3.42578125" style="75" customWidth="1"/>
    <col min="4880" max="4882" width="3.28515625" style="75" customWidth="1"/>
    <col min="4883" max="4883" width="3.42578125" style="75" customWidth="1"/>
    <col min="4884" max="4884" width="3.28515625" style="75" customWidth="1"/>
    <col min="4885" max="4885" width="3.42578125" style="75" customWidth="1"/>
    <col min="4886" max="4888" width="3.7109375" style="75" customWidth="1"/>
    <col min="4889" max="5120" width="9.140625" style="75"/>
    <col min="5121" max="5121" width="3.42578125" style="75" customWidth="1"/>
    <col min="5122" max="5122" width="3.28515625" style="75" customWidth="1"/>
    <col min="5123" max="5123" width="3.140625" style="75" customWidth="1"/>
    <col min="5124" max="5124" width="3" style="75" customWidth="1"/>
    <col min="5125" max="5125" width="2.85546875" style="75" customWidth="1"/>
    <col min="5126" max="5126" width="3.28515625" style="75" customWidth="1"/>
    <col min="5127" max="5127" width="3.42578125" style="75" customWidth="1"/>
    <col min="5128" max="5129" width="3.7109375" style="75" customWidth="1"/>
    <col min="5130" max="5130" width="4.140625" style="75" customWidth="1"/>
    <col min="5131" max="5132" width="3.7109375" style="75" customWidth="1"/>
    <col min="5133" max="5133" width="3.42578125" style="75" customWidth="1"/>
    <col min="5134" max="5134" width="3.5703125" style="75" customWidth="1"/>
    <col min="5135" max="5135" width="3.42578125" style="75" customWidth="1"/>
    <col min="5136" max="5138" width="3.28515625" style="75" customWidth="1"/>
    <col min="5139" max="5139" width="3.42578125" style="75" customWidth="1"/>
    <col min="5140" max="5140" width="3.28515625" style="75" customWidth="1"/>
    <col min="5141" max="5141" width="3.42578125" style="75" customWidth="1"/>
    <col min="5142" max="5144" width="3.7109375" style="75" customWidth="1"/>
    <col min="5145" max="5376" width="9.140625" style="75"/>
    <col min="5377" max="5377" width="3.42578125" style="75" customWidth="1"/>
    <col min="5378" max="5378" width="3.28515625" style="75" customWidth="1"/>
    <col min="5379" max="5379" width="3.140625" style="75" customWidth="1"/>
    <col min="5380" max="5380" width="3" style="75" customWidth="1"/>
    <col min="5381" max="5381" width="2.85546875" style="75" customWidth="1"/>
    <col min="5382" max="5382" width="3.28515625" style="75" customWidth="1"/>
    <col min="5383" max="5383" width="3.42578125" style="75" customWidth="1"/>
    <col min="5384" max="5385" width="3.7109375" style="75" customWidth="1"/>
    <col min="5386" max="5386" width="4.140625" style="75" customWidth="1"/>
    <col min="5387" max="5388" width="3.7109375" style="75" customWidth="1"/>
    <col min="5389" max="5389" width="3.42578125" style="75" customWidth="1"/>
    <col min="5390" max="5390" width="3.5703125" style="75" customWidth="1"/>
    <col min="5391" max="5391" width="3.42578125" style="75" customWidth="1"/>
    <col min="5392" max="5394" width="3.28515625" style="75" customWidth="1"/>
    <col min="5395" max="5395" width="3.42578125" style="75" customWidth="1"/>
    <col min="5396" max="5396" width="3.28515625" style="75" customWidth="1"/>
    <col min="5397" max="5397" width="3.42578125" style="75" customWidth="1"/>
    <col min="5398" max="5400" width="3.7109375" style="75" customWidth="1"/>
    <col min="5401" max="5632" width="9.140625" style="75"/>
    <col min="5633" max="5633" width="3.42578125" style="75" customWidth="1"/>
    <col min="5634" max="5634" width="3.28515625" style="75" customWidth="1"/>
    <col min="5635" max="5635" width="3.140625" style="75" customWidth="1"/>
    <col min="5636" max="5636" width="3" style="75" customWidth="1"/>
    <col min="5637" max="5637" width="2.85546875" style="75" customWidth="1"/>
    <col min="5638" max="5638" width="3.28515625" style="75" customWidth="1"/>
    <col min="5639" max="5639" width="3.42578125" style="75" customWidth="1"/>
    <col min="5640" max="5641" width="3.7109375" style="75" customWidth="1"/>
    <col min="5642" max="5642" width="4.140625" style="75" customWidth="1"/>
    <col min="5643" max="5644" width="3.7109375" style="75" customWidth="1"/>
    <col min="5645" max="5645" width="3.42578125" style="75" customWidth="1"/>
    <col min="5646" max="5646" width="3.5703125" style="75" customWidth="1"/>
    <col min="5647" max="5647" width="3.42578125" style="75" customWidth="1"/>
    <col min="5648" max="5650" width="3.28515625" style="75" customWidth="1"/>
    <col min="5651" max="5651" width="3.42578125" style="75" customWidth="1"/>
    <col min="5652" max="5652" width="3.28515625" style="75" customWidth="1"/>
    <col min="5653" max="5653" width="3.42578125" style="75" customWidth="1"/>
    <col min="5654" max="5656" width="3.7109375" style="75" customWidth="1"/>
    <col min="5657" max="5888" width="9.140625" style="75"/>
    <col min="5889" max="5889" width="3.42578125" style="75" customWidth="1"/>
    <col min="5890" max="5890" width="3.28515625" style="75" customWidth="1"/>
    <col min="5891" max="5891" width="3.140625" style="75" customWidth="1"/>
    <col min="5892" max="5892" width="3" style="75" customWidth="1"/>
    <col min="5893" max="5893" width="2.85546875" style="75" customWidth="1"/>
    <col min="5894" max="5894" width="3.28515625" style="75" customWidth="1"/>
    <col min="5895" max="5895" width="3.42578125" style="75" customWidth="1"/>
    <col min="5896" max="5897" width="3.7109375" style="75" customWidth="1"/>
    <col min="5898" max="5898" width="4.140625" style="75" customWidth="1"/>
    <col min="5899" max="5900" width="3.7109375" style="75" customWidth="1"/>
    <col min="5901" max="5901" width="3.42578125" style="75" customWidth="1"/>
    <col min="5902" max="5902" width="3.5703125" style="75" customWidth="1"/>
    <col min="5903" max="5903" width="3.42578125" style="75" customWidth="1"/>
    <col min="5904" max="5906" width="3.28515625" style="75" customWidth="1"/>
    <col min="5907" max="5907" width="3.42578125" style="75" customWidth="1"/>
    <col min="5908" max="5908" width="3.28515625" style="75" customWidth="1"/>
    <col min="5909" max="5909" width="3.42578125" style="75" customWidth="1"/>
    <col min="5910" max="5912" width="3.7109375" style="75" customWidth="1"/>
    <col min="5913" max="6144" width="9.140625" style="75"/>
    <col min="6145" max="6145" width="3.42578125" style="75" customWidth="1"/>
    <col min="6146" max="6146" width="3.28515625" style="75" customWidth="1"/>
    <col min="6147" max="6147" width="3.140625" style="75" customWidth="1"/>
    <col min="6148" max="6148" width="3" style="75" customWidth="1"/>
    <col min="6149" max="6149" width="2.85546875" style="75" customWidth="1"/>
    <col min="6150" max="6150" width="3.28515625" style="75" customWidth="1"/>
    <col min="6151" max="6151" width="3.42578125" style="75" customWidth="1"/>
    <col min="6152" max="6153" width="3.7109375" style="75" customWidth="1"/>
    <col min="6154" max="6154" width="4.140625" style="75" customWidth="1"/>
    <col min="6155" max="6156" width="3.7109375" style="75" customWidth="1"/>
    <col min="6157" max="6157" width="3.42578125" style="75" customWidth="1"/>
    <col min="6158" max="6158" width="3.5703125" style="75" customWidth="1"/>
    <col min="6159" max="6159" width="3.42578125" style="75" customWidth="1"/>
    <col min="6160" max="6162" width="3.28515625" style="75" customWidth="1"/>
    <col min="6163" max="6163" width="3.42578125" style="75" customWidth="1"/>
    <col min="6164" max="6164" width="3.28515625" style="75" customWidth="1"/>
    <col min="6165" max="6165" width="3.42578125" style="75" customWidth="1"/>
    <col min="6166" max="6168" width="3.7109375" style="75" customWidth="1"/>
    <col min="6169" max="6400" width="9.140625" style="75"/>
    <col min="6401" max="6401" width="3.42578125" style="75" customWidth="1"/>
    <col min="6402" max="6402" width="3.28515625" style="75" customWidth="1"/>
    <col min="6403" max="6403" width="3.140625" style="75" customWidth="1"/>
    <col min="6404" max="6404" width="3" style="75" customWidth="1"/>
    <col min="6405" max="6405" width="2.85546875" style="75" customWidth="1"/>
    <col min="6406" max="6406" width="3.28515625" style="75" customWidth="1"/>
    <col min="6407" max="6407" width="3.42578125" style="75" customWidth="1"/>
    <col min="6408" max="6409" width="3.7109375" style="75" customWidth="1"/>
    <col min="6410" max="6410" width="4.140625" style="75" customWidth="1"/>
    <col min="6411" max="6412" width="3.7109375" style="75" customWidth="1"/>
    <col min="6413" max="6413" width="3.42578125" style="75" customWidth="1"/>
    <col min="6414" max="6414" width="3.5703125" style="75" customWidth="1"/>
    <col min="6415" max="6415" width="3.42578125" style="75" customWidth="1"/>
    <col min="6416" max="6418" width="3.28515625" style="75" customWidth="1"/>
    <col min="6419" max="6419" width="3.42578125" style="75" customWidth="1"/>
    <col min="6420" max="6420" width="3.28515625" style="75" customWidth="1"/>
    <col min="6421" max="6421" width="3.42578125" style="75" customWidth="1"/>
    <col min="6422" max="6424" width="3.7109375" style="75" customWidth="1"/>
    <col min="6425" max="6656" width="9.140625" style="75"/>
    <col min="6657" max="6657" width="3.42578125" style="75" customWidth="1"/>
    <col min="6658" max="6658" width="3.28515625" style="75" customWidth="1"/>
    <col min="6659" max="6659" width="3.140625" style="75" customWidth="1"/>
    <col min="6660" max="6660" width="3" style="75" customWidth="1"/>
    <col min="6661" max="6661" width="2.85546875" style="75" customWidth="1"/>
    <col min="6662" max="6662" width="3.28515625" style="75" customWidth="1"/>
    <col min="6663" max="6663" width="3.42578125" style="75" customWidth="1"/>
    <col min="6664" max="6665" width="3.7109375" style="75" customWidth="1"/>
    <col min="6666" max="6666" width="4.140625" style="75" customWidth="1"/>
    <col min="6667" max="6668" width="3.7109375" style="75" customWidth="1"/>
    <col min="6669" max="6669" width="3.42578125" style="75" customWidth="1"/>
    <col min="6670" max="6670" width="3.5703125" style="75" customWidth="1"/>
    <col min="6671" max="6671" width="3.42578125" style="75" customWidth="1"/>
    <col min="6672" max="6674" width="3.28515625" style="75" customWidth="1"/>
    <col min="6675" max="6675" width="3.42578125" style="75" customWidth="1"/>
    <col min="6676" max="6676" width="3.28515625" style="75" customWidth="1"/>
    <col min="6677" max="6677" width="3.42578125" style="75" customWidth="1"/>
    <col min="6678" max="6680" width="3.7109375" style="75" customWidth="1"/>
    <col min="6681" max="6912" width="9.140625" style="75"/>
    <col min="6913" max="6913" width="3.42578125" style="75" customWidth="1"/>
    <col min="6914" max="6914" width="3.28515625" style="75" customWidth="1"/>
    <col min="6915" max="6915" width="3.140625" style="75" customWidth="1"/>
    <col min="6916" max="6916" width="3" style="75" customWidth="1"/>
    <col min="6917" max="6917" width="2.85546875" style="75" customWidth="1"/>
    <col min="6918" max="6918" width="3.28515625" style="75" customWidth="1"/>
    <col min="6919" max="6919" width="3.42578125" style="75" customWidth="1"/>
    <col min="6920" max="6921" width="3.7109375" style="75" customWidth="1"/>
    <col min="6922" max="6922" width="4.140625" style="75" customWidth="1"/>
    <col min="6923" max="6924" width="3.7109375" style="75" customWidth="1"/>
    <col min="6925" max="6925" width="3.42578125" style="75" customWidth="1"/>
    <col min="6926" max="6926" width="3.5703125" style="75" customWidth="1"/>
    <col min="6927" max="6927" width="3.42578125" style="75" customWidth="1"/>
    <col min="6928" max="6930" width="3.28515625" style="75" customWidth="1"/>
    <col min="6931" max="6931" width="3.42578125" style="75" customWidth="1"/>
    <col min="6932" max="6932" width="3.28515625" style="75" customWidth="1"/>
    <col min="6933" max="6933" width="3.42578125" style="75" customWidth="1"/>
    <col min="6934" max="6936" width="3.7109375" style="75" customWidth="1"/>
    <col min="6937" max="7168" width="9.140625" style="75"/>
    <col min="7169" max="7169" width="3.42578125" style="75" customWidth="1"/>
    <col min="7170" max="7170" width="3.28515625" style="75" customWidth="1"/>
    <col min="7171" max="7171" width="3.140625" style="75" customWidth="1"/>
    <col min="7172" max="7172" width="3" style="75" customWidth="1"/>
    <col min="7173" max="7173" width="2.85546875" style="75" customWidth="1"/>
    <col min="7174" max="7174" width="3.28515625" style="75" customWidth="1"/>
    <col min="7175" max="7175" width="3.42578125" style="75" customWidth="1"/>
    <col min="7176" max="7177" width="3.7109375" style="75" customWidth="1"/>
    <col min="7178" max="7178" width="4.140625" style="75" customWidth="1"/>
    <col min="7179" max="7180" width="3.7109375" style="75" customWidth="1"/>
    <col min="7181" max="7181" width="3.42578125" style="75" customWidth="1"/>
    <col min="7182" max="7182" width="3.5703125" style="75" customWidth="1"/>
    <col min="7183" max="7183" width="3.42578125" style="75" customWidth="1"/>
    <col min="7184" max="7186" width="3.28515625" style="75" customWidth="1"/>
    <col min="7187" max="7187" width="3.42578125" style="75" customWidth="1"/>
    <col min="7188" max="7188" width="3.28515625" style="75" customWidth="1"/>
    <col min="7189" max="7189" width="3.42578125" style="75" customWidth="1"/>
    <col min="7190" max="7192" width="3.7109375" style="75" customWidth="1"/>
    <col min="7193" max="7424" width="9.140625" style="75"/>
    <col min="7425" max="7425" width="3.42578125" style="75" customWidth="1"/>
    <col min="7426" max="7426" width="3.28515625" style="75" customWidth="1"/>
    <col min="7427" max="7427" width="3.140625" style="75" customWidth="1"/>
    <col min="7428" max="7428" width="3" style="75" customWidth="1"/>
    <col min="7429" max="7429" width="2.85546875" style="75" customWidth="1"/>
    <col min="7430" max="7430" width="3.28515625" style="75" customWidth="1"/>
    <col min="7431" max="7431" width="3.42578125" style="75" customWidth="1"/>
    <col min="7432" max="7433" width="3.7109375" style="75" customWidth="1"/>
    <col min="7434" max="7434" width="4.140625" style="75" customWidth="1"/>
    <col min="7435" max="7436" width="3.7109375" style="75" customWidth="1"/>
    <col min="7437" max="7437" width="3.42578125" style="75" customWidth="1"/>
    <col min="7438" max="7438" width="3.5703125" style="75" customWidth="1"/>
    <col min="7439" max="7439" width="3.42578125" style="75" customWidth="1"/>
    <col min="7440" max="7442" width="3.28515625" style="75" customWidth="1"/>
    <col min="7443" max="7443" width="3.42578125" style="75" customWidth="1"/>
    <col min="7444" max="7444" width="3.28515625" style="75" customWidth="1"/>
    <col min="7445" max="7445" width="3.42578125" style="75" customWidth="1"/>
    <col min="7446" max="7448" width="3.7109375" style="75" customWidth="1"/>
    <col min="7449" max="7680" width="9.140625" style="75"/>
    <col min="7681" max="7681" width="3.42578125" style="75" customWidth="1"/>
    <col min="7682" max="7682" width="3.28515625" style="75" customWidth="1"/>
    <col min="7683" max="7683" width="3.140625" style="75" customWidth="1"/>
    <col min="7684" max="7684" width="3" style="75" customWidth="1"/>
    <col min="7685" max="7685" width="2.85546875" style="75" customWidth="1"/>
    <col min="7686" max="7686" width="3.28515625" style="75" customWidth="1"/>
    <col min="7687" max="7687" width="3.42578125" style="75" customWidth="1"/>
    <col min="7688" max="7689" width="3.7109375" style="75" customWidth="1"/>
    <col min="7690" max="7690" width="4.140625" style="75" customWidth="1"/>
    <col min="7691" max="7692" width="3.7109375" style="75" customWidth="1"/>
    <col min="7693" max="7693" width="3.42578125" style="75" customWidth="1"/>
    <col min="7694" max="7694" width="3.5703125" style="75" customWidth="1"/>
    <col min="7695" max="7695" width="3.42578125" style="75" customWidth="1"/>
    <col min="7696" max="7698" width="3.28515625" style="75" customWidth="1"/>
    <col min="7699" max="7699" width="3.42578125" style="75" customWidth="1"/>
    <col min="7700" max="7700" width="3.28515625" style="75" customWidth="1"/>
    <col min="7701" max="7701" width="3.42578125" style="75" customWidth="1"/>
    <col min="7702" max="7704" width="3.7109375" style="75" customWidth="1"/>
    <col min="7705" max="7936" width="9.140625" style="75"/>
    <col min="7937" max="7937" width="3.42578125" style="75" customWidth="1"/>
    <col min="7938" max="7938" width="3.28515625" style="75" customWidth="1"/>
    <col min="7939" max="7939" width="3.140625" style="75" customWidth="1"/>
    <col min="7940" max="7940" width="3" style="75" customWidth="1"/>
    <col min="7941" max="7941" width="2.85546875" style="75" customWidth="1"/>
    <col min="7942" max="7942" width="3.28515625" style="75" customWidth="1"/>
    <col min="7943" max="7943" width="3.42578125" style="75" customWidth="1"/>
    <col min="7944" max="7945" width="3.7109375" style="75" customWidth="1"/>
    <col min="7946" max="7946" width="4.140625" style="75" customWidth="1"/>
    <col min="7947" max="7948" width="3.7109375" style="75" customWidth="1"/>
    <col min="7949" max="7949" width="3.42578125" style="75" customWidth="1"/>
    <col min="7950" max="7950" width="3.5703125" style="75" customWidth="1"/>
    <col min="7951" max="7951" width="3.42578125" style="75" customWidth="1"/>
    <col min="7952" max="7954" width="3.28515625" style="75" customWidth="1"/>
    <col min="7955" max="7955" width="3.42578125" style="75" customWidth="1"/>
    <col min="7956" max="7956" width="3.28515625" style="75" customWidth="1"/>
    <col min="7957" max="7957" width="3.42578125" style="75" customWidth="1"/>
    <col min="7958" max="7960" width="3.7109375" style="75" customWidth="1"/>
    <col min="7961" max="8192" width="9.140625" style="75"/>
    <col min="8193" max="8193" width="3.42578125" style="75" customWidth="1"/>
    <col min="8194" max="8194" width="3.28515625" style="75" customWidth="1"/>
    <col min="8195" max="8195" width="3.140625" style="75" customWidth="1"/>
    <col min="8196" max="8196" width="3" style="75" customWidth="1"/>
    <col min="8197" max="8197" width="2.85546875" style="75" customWidth="1"/>
    <col min="8198" max="8198" width="3.28515625" style="75" customWidth="1"/>
    <col min="8199" max="8199" width="3.42578125" style="75" customWidth="1"/>
    <col min="8200" max="8201" width="3.7109375" style="75" customWidth="1"/>
    <col min="8202" max="8202" width="4.140625" style="75" customWidth="1"/>
    <col min="8203" max="8204" width="3.7109375" style="75" customWidth="1"/>
    <col min="8205" max="8205" width="3.42578125" style="75" customWidth="1"/>
    <col min="8206" max="8206" width="3.5703125" style="75" customWidth="1"/>
    <col min="8207" max="8207" width="3.42578125" style="75" customWidth="1"/>
    <col min="8208" max="8210" width="3.28515625" style="75" customWidth="1"/>
    <col min="8211" max="8211" width="3.42578125" style="75" customWidth="1"/>
    <col min="8212" max="8212" width="3.28515625" style="75" customWidth="1"/>
    <col min="8213" max="8213" width="3.42578125" style="75" customWidth="1"/>
    <col min="8214" max="8216" width="3.7109375" style="75" customWidth="1"/>
    <col min="8217" max="8448" width="9.140625" style="75"/>
    <col min="8449" max="8449" width="3.42578125" style="75" customWidth="1"/>
    <col min="8450" max="8450" width="3.28515625" style="75" customWidth="1"/>
    <col min="8451" max="8451" width="3.140625" style="75" customWidth="1"/>
    <col min="8452" max="8452" width="3" style="75" customWidth="1"/>
    <col min="8453" max="8453" width="2.85546875" style="75" customWidth="1"/>
    <col min="8454" max="8454" width="3.28515625" style="75" customWidth="1"/>
    <col min="8455" max="8455" width="3.42578125" style="75" customWidth="1"/>
    <col min="8456" max="8457" width="3.7109375" style="75" customWidth="1"/>
    <col min="8458" max="8458" width="4.140625" style="75" customWidth="1"/>
    <col min="8459" max="8460" width="3.7109375" style="75" customWidth="1"/>
    <col min="8461" max="8461" width="3.42578125" style="75" customWidth="1"/>
    <col min="8462" max="8462" width="3.5703125" style="75" customWidth="1"/>
    <col min="8463" max="8463" width="3.42578125" style="75" customWidth="1"/>
    <col min="8464" max="8466" width="3.28515625" style="75" customWidth="1"/>
    <col min="8467" max="8467" width="3.42578125" style="75" customWidth="1"/>
    <col min="8468" max="8468" width="3.28515625" style="75" customWidth="1"/>
    <col min="8469" max="8469" width="3.42578125" style="75" customWidth="1"/>
    <col min="8470" max="8472" width="3.7109375" style="75" customWidth="1"/>
    <col min="8473" max="8704" width="9.140625" style="75"/>
    <col min="8705" max="8705" width="3.42578125" style="75" customWidth="1"/>
    <col min="8706" max="8706" width="3.28515625" style="75" customWidth="1"/>
    <col min="8707" max="8707" width="3.140625" style="75" customWidth="1"/>
    <col min="8708" max="8708" width="3" style="75" customWidth="1"/>
    <col min="8709" max="8709" width="2.85546875" style="75" customWidth="1"/>
    <col min="8710" max="8710" width="3.28515625" style="75" customWidth="1"/>
    <col min="8711" max="8711" width="3.42578125" style="75" customWidth="1"/>
    <col min="8712" max="8713" width="3.7109375" style="75" customWidth="1"/>
    <col min="8714" max="8714" width="4.140625" style="75" customWidth="1"/>
    <col min="8715" max="8716" width="3.7109375" style="75" customWidth="1"/>
    <col min="8717" max="8717" width="3.42578125" style="75" customWidth="1"/>
    <col min="8718" max="8718" width="3.5703125" style="75" customWidth="1"/>
    <col min="8719" max="8719" width="3.42578125" style="75" customWidth="1"/>
    <col min="8720" max="8722" width="3.28515625" style="75" customWidth="1"/>
    <col min="8723" max="8723" width="3.42578125" style="75" customWidth="1"/>
    <col min="8724" max="8724" width="3.28515625" style="75" customWidth="1"/>
    <col min="8725" max="8725" width="3.42578125" style="75" customWidth="1"/>
    <col min="8726" max="8728" width="3.7109375" style="75" customWidth="1"/>
    <col min="8729" max="8960" width="9.140625" style="75"/>
    <col min="8961" max="8961" width="3.42578125" style="75" customWidth="1"/>
    <col min="8962" max="8962" width="3.28515625" style="75" customWidth="1"/>
    <col min="8963" max="8963" width="3.140625" style="75" customWidth="1"/>
    <col min="8964" max="8964" width="3" style="75" customWidth="1"/>
    <col min="8965" max="8965" width="2.85546875" style="75" customWidth="1"/>
    <col min="8966" max="8966" width="3.28515625" style="75" customWidth="1"/>
    <col min="8967" max="8967" width="3.42578125" style="75" customWidth="1"/>
    <col min="8968" max="8969" width="3.7109375" style="75" customWidth="1"/>
    <col min="8970" max="8970" width="4.140625" style="75" customWidth="1"/>
    <col min="8971" max="8972" width="3.7109375" style="75" customWidth="1"/>
    <col min="8973" max="8973" width="3.42578125" style="75" customWidth="1"/>
    <col min="8974" max="8974" width="3.5703125" style="75" customWidth="1"/>
    <col min="8975" max="8975" width="3.42578125" style="75" customWidth="1"/>
    <col min="8976" max="8978" width="3.28515625" style="75" customWidth="1"/>
    <col min="8979" max="8979" width="3.42578125" style="75" customWidth="1"/>
    <col min="8980" max="8980" width="3.28515625" style="75" customWidth="1"/>
    <col min="8981" max="8981" width="3.42578125" style="75" customWidth="1"/>
    <col min="8982" max="8984" width="3.7109375" style="75" customWidth="1"/>
    <col min="8985" max="9216" width="9.140625" style="75"/>
    <col min="9217" max="9217" width="3.42578125" style="75" customWidth="1"/>
    <col min="9218" max="9218" width="3.28515625" style="75" customWidth="1"/>
    <col min="9219" max="9219" width="3.140625" style="75" customWidth="1"/>
    <col min="9220" max="9220" width="3" style="75" customWidth="1"/>
    <col min="9221" max="9221" width="2.85546875" style="75" customWidth="1"/>
    <col min="9222" max="9222" width="3.28515625" style="75" customWidth="1"/>
    <col min="9223" max="9223" width="3.42578125" style="75" customWidth="1"/>
    <col min="9224" max="9225" width="3.7109375" style="75" customWidth="1"/>
    <col min="9226" max="9226" width="4.140625" style="75" customWidth="1"/>
    <col min="9227" max="9228" width="3.7109375" style="75" customWidth="1"/>
    <col min="9229" max="9229" width="3.42578125" style="75" customWidth="1"/>
    <col min="9230" max="9230" width="3.5703125" style="75" customWidth="1"/>
    <col min="9231" max="9231" width="3.42578125" style="75" customWidth="1"/>
    <col min="9232" max="9234" width="3.28515625" style="75" customWidth="1"/>
    <col min="9235" max="9235" width="3.42578125" style="75" customWidth="1"/>
    <col min="9236" max="9236" width="3.28515625" style="75" customWidth="1"/>
    <col min="9237" max="9237" width="3.42578125" style="75" customWidth="1"/>
    <col min="9238" max="9240" width="3.7109375" style="75" customWidth="1"/>
    <col min="9241" max="9472" width="9.140625" style="75"/>
    <col min="9473" max="9473" width="3.42578125" style="75" customWidth="1"/>
    <col min="9474" max="9474" width="3.28515625" style="75" customWidth="1"/>
    <col min="9475" max="9475" width="3.140625" style="75" customWidth="1"/>
    <col min="9476" max="9476" width="3" style="75" customWidth="1"/>
    <col min="9477" max="9477" width="2.85546875" style="75" customWidth="1"/>
    <col min="9478" max="9478" width="3.28515625" style="75" customWidth="1"/>
    <col min="9479" max="9479" width="3.42578125" style="75" customWidth="1"/>
    <col min="9480" max="9481" width="3.7109375" style="75" customWidth="1"/>
    <col min="9482" max="9482" width="4.140625" style="75" customWidth="1"/>
    <col min="9483" max="9484" width="3.7109375" style="75" customWidth="1"/>
    <col min="9485" max="9485" width="3.42578125" style="75" customWidth="1"/>
    <col min="9486" max="9486" width="3.5703125" style="75" customWidth="1"/>
    <col min="9487" max="9487" width="3.42578125" style="75" customWidth="1"/>
    <col min="9488" max="9490" width="3.28515625" style="75" customWidth="1"/>
    <col min="9491" max="9491" width="3.42578125" style="75" customWidth="1"/>
    <col min="9492" max="9492" width="3.28515625" style="75" customWidth="1"/>
    <col min="9493" max="9493" width="3.42578125" style="75" customWidth="1"/>
    <col min="9494" max="9496" width="3.7109375" style="75" customWidth="1"/>
    <col min="9497" max="9728" width="9.140625" style="75"/>
    <col min="9729" max="9729" width="3.42578125" style="75" customWidth="1"/>
    <col min="9730" max="9730" width="3.28515625" style="75" customWidth="1"/>
    <col min="9731" max="9731" width="3.140625" style="75" customWidth="1"/>
    <col min="9732" max="9732" width="3" style="75" customWidth="1"/>
    <col min="9733" max="9733" width="2.85546875" style="75" customWidth="1"/>
    <col min="9734" max="9734" width="3.28515625" style="75" customWidth="1"/>
    <col min="9735" max="9735" width="3.42578125" style="75" customWidth="1"/>
    <col min="9736" max="9737" width="3.7109375" style="75" customWidth="1"/>
    <col min="9738" max="9738" width="4.140625" style="75" customWidth="1"/>
    <col min="9739" max="9740" width="3.7109375" style="75" customWidth="1"/>
    <col min="9741" max="9741" width="3.42578125" style="75" customWidth="1"/>
    <col min="9742" max="9742" width="3.5703125" style="75" customWidth="1"/>
    <col min="9743" max="9743" width="3.42578125" style="75" customWidth="1"/>
    <col min="9744" max="9746" width="3.28515625" style="75" customWidth="1"/>
    <col min="9747" max="9747" width="3.42578125" style="75" customWidth="1"/>
    <col min="9748" max="9748" width="3.28515625" style="75" customWidth="1"/>
    <col min="9749" max="9749" width="3.42578125" style="75" customWidth="1"/>
    <col min="9750" max="9752" width="3.7109375" style="75" customWidth="1"/>
    <col min="9753" max="9984" width="9.140625" style="75"/>
    <col min="9985" max="9985" width="3.42578125" style="75" customWidth="1"/>
    <col min="9986" max="9986" width="3.28515625" style="75" customWidth="1"/>
    <col min="9987" max="9987" width="3.140625" style="75" customWidth="1"/>
    <col min="9988" max="9988" width="3" style="75" customWidth="1"/>
    <col min="9989" max="9989" width="2.85546875" style="75" customWidth="1"/>
    <col min="9990" max="9990" width="3.28515625" style="75" customWidth="1"/>
    <col min="9991" max="9991" width="3.42578125" style="75" customWidth="1"/>
    <col min="9992" max="9993" width="3.7109375" style="75" customWidth="1"/>
    <col min="9994" max="9994" width="4.140625" style="75" customWidth="1"/>
    <col min="9995" max="9996" width="3.7109375" style="75" customWidth="1"/>
    <col min="9997" max="9997" width="3.42578125" style="75" customWidth="1"/>
    <col min="9998" max="9998" width="3.5703125" style="75" customWidth="1"/>
    <col min="9999" max="9999" width="3.42578125" style="75" customWidth="1"/>
    <col min="10000" max="10002" width="3.28515625" style="75" customWidth="1"/>
    <col min="10003" max="10003" width="3.42578125" style="75" customWidth="1"/>
    <col min="10004" max="10004" width="3.28515625" style="75" customWidth="1"/>
    <col min="10005" max="10005" width="3.42578125" style="75" customWidth="1"/>
    <col min="10006" max="10008" width="3.7109375" style="75" customWidth="1"/>
    <col min="10009" max="10240" width="9.140625" style="75"/>
    <col min="10241" max="10241" width="3.42578125" style="75" customWidth="1"/>
    <col min="10242" max="10242" width="3.28515625" style="75" customWidth="1"/>
    <col min="10243" max="10243" width="3.140625" style="75" customWidth="1"/>
    <col min="10244" max="10244" width="3" style="75" customWidth="1"/>
    <col min="10245" max="10245" width="2.85546875" style="75" customWidth="1"/>
    <col min="10246" max="10246" width="3.28515625" style="75" customWidth="1"/>
    <col min="10247" max="10247" width="3.42578125" style="75" customWidth="1"/>
    <col min="10248" max="10249" width="3.7109375" style="75" customWidth="1"/>
    <col min="10250" max="10250" width="4.140625" style="75" customWidth="1"/>
    <col min="10251" max="10252" width="3.7109375" style="75" customWidth="1"/>
    <col min="10253" max="10253" width="3.42578125" style="75" customWidth="1"/>
    <col min="10254" max="10254" width="3.5703125" style="75" customWidth="1"/>
    <col min="10255" max="10255" width="3.42578125" style="75" customWidth="1"/>
    <col min="10256" max="10258" width="3.28515625" style="75" customWidth="1"/>
    <col min="10259" max="10259" width="3.42578125" style="75" customWidth="1"/>
    <col min="10260" max="10260" width="3.28515625" style="75" customWidth="1"/>
    <col min="10261" max="10261" width="3.42578125" style="75" customWidth="1"/>
    <col min="10262" max="10264" width="3.7109375" style="75" customWidth="1"/>
    <col min="10265" max="10496" width="9.140625" style="75"/>
    <col min="10497" max="10497" width="3.42578125" style="75" customWidth="1"/>
    <col min="10498" max="10498" width="3.28515625" style="75" customWidth="1"/>
    <col min="10499" max="10499" width="3.140625" style="75" customWidth="1"/>
    <col min="10500" max="10500" width="3" style="75" customWidth="1"/>
    <col min="10501" max="10501" width="2.85546875" style="75" customWidth="1"/>
    <col min="10502" max="10502" width="3.28515625" style="75" customWidth="1"/>
    <col min="10503" max="10503" width="3.42578125" style="75" customWidth="1"/>
    <col min="10504" max="10505" width="3.7109375" style="75" customWidth="1"/>
    <col min="10506" max="10506" width="4.140625" style="75" customWidth="1"/>
    <col min="10507" max="10508" width="3.7109375" style="75" customWidth="1"/>
    <col min="10509" max="10509" width="3.42578125" style="75" customWidth="1"/>
    <col min="10510" max="10510" width="3.5703125" style="75" customWidth="1"/>
    <col min="10511" max="10511" width="3.42578125" style="75" customWidth="1"/>
    <col min="10512" max="10514" width="3.28515625" style="75" customWidth="1"/>
    <col min="10515" max="10515" width="3.42578125" style="75" customWidth="1"/>
    <col min="10516" max="10516" width="3.28515625" style="75" customWidth="1"/>
    <col min="10517" max="10517" width="3.42578125" style="75" customWidth="1"/>
    <col min="10518" max="10520" width="3.7109375" style="75" customWidth="1"/>
    <col min="10521" max="10752" width="9.140625" style="75"/>
    <col min="10753" max="10753" width="3.42578125" style="75" customWidth="1"/>
    <col min="10754" max="10754" width="3.28515625" style="75" customWidth="1"/>
    <col min="10755" max="10755" width="3.140625" style="75" customWidth="1"/>
    <col min="10756" max="10756" width="3" style="75" customWidth="1"/>
    <col min="10757" max="10757" width="2.85546875" style="75" customWidth="1"/>
    <col min="10758" max="10758" width="3.28515625" style="75" customWidth="1"/>
    <col min="10759" max="10759" width="3.42578125" style="75" customWidth="1"/>
    <col min="10760" max="10761" width="3.7109375" style="75" customWidth="1"/>
    <col min="10762" max="10762" width="4.140625" style="75" customWidth="1"/>
    <col min="10763" max="10764" width="3.7109375" style="75" customWidth="1"/>
    <col min="10765" max="10765" width="3.42578125" style="75" customWidth="1"/>
    <col min="10766" max="10766" width="3.5703125" style="75" customWidth="1"/>
    <col min="10767" max="10767" width="3.42578125" style="75" customWidth="1"/>
    <col min="10768" max="10770" width="3.28515625" style="75" customWidth="1"/>
    <col min="10771" max="10771" width="3.42578125" style="75" customWidth="1"/>
    <col min="10772" max="10772" width="3.28515625" style="75" customWidth="1"/>
    <col min="10773" max="10773" width="3.42578125" style="75" customWidth="1"/>
    <col min="10774" max="10776" width="3.7109375" style="75" customWidth="1"/>
    <col min="10777" max="11008" width="9.140625" style="75"/>
    <col min="11009" max="11009" width="3.42578125" style="75" customWidth="1"/>
    <col min="11010" max="11010" width="3.28515625" style="75" customWidth="1"/>
    <col min="11011" max="11011" width="3.140625" style="75" customWidth="1"/>
    <col min="11012" max="11012" width="3" style="75" customWidth="1"/>
    <col min="11013" max="11013" width="2.85546875" style="75" customWidth="1"/>
    <col min="11014" max="11014" width="3.28515625" style="75" customWidth="1"/>
    <col min="11015" max="11015" width="3.42578125" style="75" customWidth="1"/>
    <col min="11016" max="11017" width="3.7109375" style="75" customWidth="1"/>
    <col min="11018" max="11018" width="4.140625" style="75" customWidth="1"/>
    <col min="11019" max="11020" width="3.7109375" style="75" customWidth="1"/>
    <col min="11021" max="11021" width="3.42578125" style="75" customWidth="1"/>
    <col min="11022" max="11022" width="3.5703125" style="75" customWidth="1"/>
    <col min="11023" max="11023" width="3.42578125" style="75" customWidth="1"/>
    <col min="11024" max="11026" width="3.28515625" style="75" customWidth="1"/>
    <col min="11027" max="11027" width="3.42578125" style="75" customWidth="1"/>
    <col min="11028" max="11028" width="3.28515625" style="75" customWidth="1"/>
    <col min="11029" max="11029" width="3.42578125" style="75" customWidth="1"/>
    <col min="11030" max="11032" width="3.7109375" style="75" customWidth="1"/>
    <col min="11033" max="11264" width="9.140625" style="75"/>
    <col min="11265" max="11265" width="3.42578125" style="75" customWidth="1"/>
    <col min="11266" max="11266" width="3.28515625" style="75" customWidth="1"/>
    <col min="11267" max="11267" width="3.140625" style="75" customWidth="1"/>
    <col min="11268" max="11268" width="3" style="75" customWidth="1"/>
    <col min="11269" max="11269" width="2.85546875" style="75" customWidth="1"/>
    <col min="11270" max="11270" width="3.28515625" style="75" customWidth="1"/>
    <col min="11271" max="11271" width="3.42578125" style="75" customWidth="1"/>
    <col min="11272" max="11273" width="3.7109375" style="75" customWidth="1"/>
    <col min="11274" max="11274" width="4.140625" style="75" customWidth="1"/>
    <col min="11275" max="11276" width="3.7109375" style="75" customWidth="1"/>
    <col min="11277" max="11277" width="3.42578125" style="75" customWidth="1"/>
    <col min="11278" max="11278" width="3.5703125" style="75" customWidth="1"/>
    <col min="11279" max="11279" width="3.42578125" style="75" customWidth="1"/>
    <col min="11280" max="11282" width="3.28515625" style="75" customWidth="1"/>
    <col min="11283" max="11283" width="3.42578125" style="75" customWidth="1"/>
    <col min="11284" max="11284" width="3.28515625" style="75" customWidth="1"/>
    <col min="11285" max="11285" width="3.42578125" style="75" customWidth="1"/>
    <col min="11286" max="11288" width="3.7109375" style="75" customWidth="1"/>
    <col min="11289" max="11520" width="9.140625" style="75"/>
    <col min="11521" max="11521" width="3.42578125" style="75" customWidth="1"/>
    <col min="11522" max="11522" width="3.28515625" style="75" customWidth="1"/>
    <col min="11523" max="11523" width="3.140625" style="75" customWidth="1"/>
    <col min="11524" max="11524" width="3" style="75" customWidth="1"/>
    <col min="11525" max="11525" width="2.85546875" style="75" customWidth="1"/>
    <col min="11526" max="11526" width="3.28515625" style="75" customWidth="1"/>
    <col min="11527" max="11527" width="3.42578125" style="75" customWidth="1"/>
    <col min="11528" max="11529" width="3.7109375" style="75" customWidth="1"/>
    <col min="11530" max="11530" width="4.140625" style="75" customWidth="1"/>
    <col min="11531" max="11532" width="3.7109375" style="75" customWidth="1"/>
    <col min="11533" max="11533" width="3.42578125" style="75" customWidth="1"/>
    <col min="11534" max="11534" width="3.5703125" style="75" customWidth="1"/>
    <col min="11535" max="11535" width="3.42578125" style="75" customWidth="1"/>
    <col min="11536" max="11538" width="3.28515625" style="75" customWidth="1"/>
    <col min="11539" max="11539" width="3.42578125" style="75" customWidth="1"/>
    <col min="11540" max="11540" width="3.28515625" style="75" customWidth="1"/>
    <col min="11541" max="11541" width="3.42578125" style="75" customWidth="1"/>
    <col min="11542" max="11544" width="3.7109375" style="75" customWidth="1"/>
    <col min="11545" max="11776" width="9.140625" style="75"/>
    <col min="11777" max="11777" width="3.42578125" style="75" customWidth="1"/>
    <col min="11778" max="11778" width="3.28515625" style="75" customWidth="1"/>
    <col min="11779" max="11779" width="3.140625" style="75" customWidth="1"/>
    <col min="11780" max="11780" width="3" style="75" customWidth="1"/>
    <col min="11781" max="11781" width="2.85546875" style="75" customWidth="1"/>
    <col min="11782" max="11782" width="3.28515625" style="75" customWidth="1"/>
    <col min="11783" max="11783" width="3.42578125" style="75" customWidth="1"/>
    <col min="11784" max="11785" width="3.7109375" style="75" customWidth="1"/>
    <col min="11786" max="11786" width="4.140625" style="75" customWidth="1"/>
    <col min="11787" max="11788" width="3.7109375" style="75" customWidth="1"/>
    <col min="11789" max="11789" width="3.42578125" style="75" customWidth="1"/>
    <col min="11790" max="11790" width="3.5703125" style="75" customWidth="1"/>
    <col min="11791" max="11791" width="3.42578125" style="75" customWidth="1"/>
    <col min="11792" max="11794" width="3.28515625" style="75" customWidth="1"/>
    <col min="11795" max="11795" width="3.42578125" style="75" customWidth="1"/>
    <col min="11796" max="11796" width="3.28515625" style="75" customWidth="1"/>
    <col min="11797" max="11797" width="3.42578125" style="75" customWidth="1"/>
    <col min="11798" max="11800" width="3.7109375" style="75" customWidth="1"/>
    <col min="11801" max="12032" width="9.140625" style="75"/>
    <col min="12033" max="12033" width="3.42578125" style="75" customWidth="1"/>
    <col min="12034" max="12034" width="3.28515625" style="75" customWidth="1"/>
    <col min="12035" max="12035" width="3.140625" style="75" customWidth="1"/>
    <col min="12036" max="12036" width="3" style="75" customWidth="1"/>
    <col min="12037" max="12037" width="2.85546875" style="75" customWidth="1"/>
    <col min="12038" max="12038" width="3.28515625" style="75" customWidth="1"/>
    <col min="12039" max="12039" width="3.42578125" style="75" customWidth="1"/>
    <col min="12040" max="12041" width="3.7109375" style="75" customWidth="1"/>
    <col min="12042" max="12042" width="4.140625" style="75" customWidth="1"/>
    <col min="12043" max="12044" width="3.7109375" style="75" customWidth="1"/>
    <col min="12045" max="12045" width="3.42578125" style="75" customWidth="1"/>
    <col min="12046" max="12046" width="3.5703125" style="75" customWidth="1"/>
    <col min="12047" max="12047" width="3.42578125" style="75" customWidth="1"/>
    <col min="12048" max="12050" width="3.28515625" style="75" customWidth="1"/>
    <col min="12051" max="12051" width="3.42578125" style="75" customWidth="1"/>
    <col min="12052" max="12052" width="3.28515625" style="75" customWidth="1"/>
    <col min="12053" max="12053" width="3.42578125" style="75" customWidth="1"/>
    <col min="12054" max="12056" width="3.7109375" style="75" customWidth="1"/>
    <col min="12057" max="12288" width="9.140625" style="75"/>
    <col min="12289" max="12289" width="3.42578125" style="75" customWidth="1"/>
    <col min="12290" max="12290" width="3.28515625" style="75" customWidth="1"/>
    <col min="12291" max="12291" width="3.140625" style="75" customWidth="1"/>
    <col min="12292" max="12292" width="3" style="75" customWidth="1"/>
    <col min="12293" max="12293" width="2.85546875" style="75" customWidth="1"/>
    <col min="12294" max="12294" width="3.28515625" style="75" customWidth="1"/>
    <col min="12295" max="12295" width="3.42578125" style="75" customWidth="1"/>
    <col min="12296" max="12297" width="3.7109375" style="75" customWidth="1"/>
    <col min="12298" max="12298" width="4.140625" style="75" customWidth="1"/>
    <col min="12299" max="12300" width="3.7109375" style="75" customWidth="1"/>
    <col min="12301" max="12301" width="3.42578125" style="75" customWidth="1"/>
    <col min="12302" max="12302" width="3.5703125" style="75" customWidth="1"/>
    <col min="12303" max="12303" width="3.42578125" style="75" customWidth="1"/>
    <col min="12304" max="12306" width="3.28515625" style="75" customWidth="1"/>
    <col min="12307" max="12307" width="3.42578125" style="75" customWidth="1"/>
    <col min="12308" max="12308" width="3.28515625" style="75" customWidth="1"/>
    <col min="12309" max="12309" width="3.42578125" style="75" customWidth="1"/>
    <col min="12310" max="12312" width="3.7109375" style="75" customWidth="1"/>
    <col min="12313" max="12544" width="9.140625" style="75"/>
    <col min="12545" max="12545" width="3.42578125" style="75" customWidth="1"/>
    <col min="12546" max="12546" width="3.28515625" style="75" customWidth="1"/>
    <col min="12547" max="12547" width="3.140625" style="75" customWidth="1"/>
    <col min="12548" max="12548" width="3" style="75" customWidth="1"/>
    <col min="12549" max="12549" width="2.85546875" style="75" customWidth="1"/>
    <col min="12550" max="12550" width="3.28515625" style="75" customWidth="1"/>
    <col min="12551" max="12551" width="3.42578125" style="75" customWidth="1"/>
    <col min="12552" max="12553" width="3.7109375" style="75" customWidth="1"/>
    <col min="12554" max="12554" width="4.140625" style="75" customWidth="1"/>
    <col min="12555" max="12556" width="3.7109375" style="75" customWidth="1"/>
    <col min="12557" max="12557" width="3.42578125" style="75" customWidth="1"/>
    <col min="12558" max="12558" width="3.5703125" style="75" customWidth="1"/>
    <col min="12559" max="12559" width="3.42578125" style="75" customWidth="1"/>
    <col min="12560" max="12562" width="3.28515625" style="75" customWidth="1"/>
    <col min="12563" max="12563" width="3.42578125" style="75" customWidth="1"/>
    <col min="12564" max="12564" width="3.28515625" style="75" customWidth="1"/>
    <col min="12565" max="12565" width="3.42578125" style="75" customWidth="1"/>
    <col min="12566" max="12568" width="3.7109375" style="75" customWidth="1"/>
    <col min="12569" max="12800" width="9.140625" style="75"/>
    <col min="12801" max="12801" width="3.42578125" style="75" customWidth="1"/>
    <col min="12802" max="12802" width="3.28515625" style="75" customWidth="1"/>
    <col min="12803" max="12803" width="3.140625" style="75" customWidth="1"/>
    <col min="12804" max="12804" width="3" style="75" customWidth="1"/>
    <col min="12805" max="12805" width="2.85546875" style="75" customWidth="1"/>
    <col min="12806" max="12806" width="3.28515625" style="75" customWidth="1"/>
    <col min="12807" max="12807" width="3.42578125" style="75" customWidth="1"/>
    <col min="12808" max="12809" width="3.7109375" style="75" customWidth="1"/>
    <col min="12810" max="12810" width="4.140625" style="75" customWidth="1"/>
    <col min="12811" max="12812" width="3.7109375" style="75" customWidth="1"/>
    <col min="12813" max="12813" width="3.42578125" style="75" customWidth="1"/>
    <col min="12814" max="12814" width="3.5703125" style="75" customWidth="1"/>
    <col min="12815" max="12815" width="3.42578125" style="75" customWidth="1"/>
    <col min="12816" max="12818" width="3.28515625" style="75" customWidth="1"/>
    <col min="12819" max="12819" width="3.42578125" style="75" customWidth="1"/>
    <col min="12820" max="12820" width="3.28515625" style="75" customWidth="1"/>
    <col min="12821" max="12821" width="3.42578125" style="75" customWidth="1"/>
    <col min="12822" max="12824" width="3.7109375" style="75" customWidth="1"/>
    <col min="12825" max="13056" width="9.140625" style="75"/>
    <col min="13057" max="13057" width="3.42578125" style="75" customWidth="1"/>
    <col min="13058" max="13058" width="3.28515625" style="75" customWidth="1"/>
    <col min="13059" max="13059" width="3.140625" style="75" customWidth="1"/>
    <col min="13060" max="13060" width="3" style="75" customWidth="1"/>
    <col min="13061" max="13061" width="2.85546875" style="75" customWidth="1"/>
    <col min="13062" max="13062" width="3.28515625" style="75" customWidth="1"/>
    <col min="13063" max="13063" width="3.42578125" style="75" customWidth="1"/>
    <col min="13064" max="13065" width="3.7109375" style="75" customWidth="1"/>
    <col min="13066" max="13066" width="4.140625" style="75" customWidth="1"/>
    <col min="13067" max="13068" width="3.7109375" style="75" customWidth="1"/>
    <col min="13069" max="13069" width="3.42578125" style="75" customWidth="1"/>
    <col min="13070" max="13070" width="3.5703125" style="75" customWidth="1"/>
    <col min="13071" max="13071" width="3.42578125" style="75" customWidth="1"/>
    <col min="13072" max="13074" width="3.28515625" style="75" customWidth="1"/>
    <col min="13075" max="13075" width="3.42578125" style="75" customWidth="1"/>
    <col min="13076" max="13076" width="3.28515625" style="75" customWidth="1"/>
    <col min="13077" max="13077" width="3.42578125" style="75" customWidth="1"/>
    <col min="13078" max="13080" width="3.7109375" style="75" customWidth="1"/>
    <col min="13081" max="13312" width="9.140625" style="75"/>
    <col min="13313" max="13313" width="3.42578125" style="75" customWidth="1"/>
    <col min="13314" max="13314" width="3.28515625" style="75" customWidth="1"/>
    <col min="13315" max="13315" width="3.140625" style="75" customWidth="1"/>
    <col min="13316" max="13316" width="3" style="75" customWidth="1"/>
    <col min="13317" max="13317" width="2.85546875" style="75" customWidth="1"/>
    <col min="13318" max="13318" width="3.28515625" style="75" customWidth="1"/>
    <col min="13319" max="13319" width="3.42578125" style="75" customWidth="1"/>
    <col min="13320" max="13321" width="3.7109375" style="75" customWidth="1"/>
    <col min="13322" max="13322" width="4.140625" style="75" customWidth="1"/>
    <col min="13323" max="13324" width="3.7109375" style="75" customWidth="1"/>
    <col min="13325" max="13325" width="3.42578125" style="75" customWidth="1"/>
    <col min="13326" max="13326" width="3.5703125" style="75" customWidth="1"/>
    <col min="13327" max="13327" width="3.42578125" style="75" customWidth="1"/>
    <col min="13328" max="13330" width="3.28515625" style="75" customWidth="1"/>
    <col min="13331" max="13331" width="3.42578125" style="75" customWidth="1"/>
    <col min="13332" max="13332" width="3.28515625" style="75" customWidth="1"/>
    <col min="13333" max="13333" width="3.42578125" style="75" customWidth="1"/>
    <col min="13334" max="13336" width="3.7109375" style="75" customWidth="1"/>
    <col min="13337" max="13568" width="9.140625" style="75"/>
    <col min="13569" max="13569" width="3.42578125" style="75" customWidth="1"/>
    <col min="13570" max="13570" width="3.28515625" style="75" customWidth="1"/>
    <col min="13571" max="13571" width="3.140625" style="75" customWidth="1"/>
    <col min="13572" max="13572" width="3" style="75" customWidth="1"/>
    <col min="13573" max="13573" width="2.85546875" style="75" customWidth="1"/>
    <col min="13574" max="13574" width="3.28515625" style="75" customWidth="1"/>
    <col min="13575" max="13575" width="3.42578125" style="75" customWidth="1"/>
    <col min="13576" max="13577" width="3.7109375" style="75" customWidth="1"/>
    <col min="13578" max="13578" width="4.140625" style="75" customWidth="1"/>
    <col min="13579" max="13580" width="3.7109375" style="75" customWidth="1"/>
    <col min="13581" max="13581" width="3.42578125" style="75" customWidth="1"/>
    <col min="13582" max="13582" width="3.5703125" style="75" customWidth="1"/>
    <col min="13583" max="13583" width="3.42578125" style="75" customWidth="1"/>
    <col min="13584" max="13586" width="3.28515625" style="75" customWidth="1"/>
    <col min="13587" max="13587" width="3.42578125" style="75" customWidth="1"/>
    <col min="13588" max="13588" width="3.28515625" style="75" customWidth="1"/>
    <col min="13589" max="13589" width="3.42578125" style="75" customWidth="1"/>
    <col min="13590" max="13592" width="3.7109375" style="75" customWidth="1"/>
    <col min="13593" max="13824" width="9.140625" style="75"/>
    <col min="13825" max="13825" width="3.42578125" style="75" customWidth="1"/>
    <col min="13826" max="13826" width="3.28515625" style="75" customWidth="1"/>
    <col min="13827" max="13827" width="3.140625" style="75" customWidth="1"/>
    <col min="13828" max="13828" width="3" style="75" customWidth="1"/>
    <col min="13829" max="13829" width="2.85546875" style="75" customWidth="1"/>
    <col min="13830" max="13830" width="3.28515625" style="75" customWidth="1"/>
    <col min="13831" max="13831" width="3.42578125" style="75" customWidth="1"/>
    <col min="13832" max="13833" width="3.7109375" style="75" customWidth="1"/>
    <col min="13834" max="13834" width="4.140625" style="75" customWidth="1"/>
    <col min="13835" max="13836" width="3.7109375" style="75" customWidth="1"/>
    <col min="13837" max="13837" width="3.42578125" style="75" customWidth="1"/>
    <col min="13838" max="13838" width="3.5703125" style="75" customWidth="1"/>
    <col min="13839" max="13839" width="3.42578125" style="75" customWidth="1"/>
    <col min="13840" max="13842" width="3.28515625" style="75" customWidth="1"/>
    <col min="13843" max="13843" width="3.42578125" style="75" customWidth="1"/>
    <col min="13844" max="13844" width="3.28515625" style="75" customWidth="1"/>
    <col min="13845" max="13845" width="3.42578125" style="75" customWidth="1"/>
    <col min="13846" max="13848" width="3.7109375" style="75" customWidth="1"/>
    <col min="13849" max="14080" width="9.140625" style="75"/>
    <col min="14081" max="14081" width="3.42578125" style="75" customWidth="1"/>
    <col min="14082" max="14082" width="3.28515625" style="75" customWidth="1"/>
    <col min="14083" max="14083" width="3.140625" style="75" customWidth="1"/>
    <col min="14084" max="14084" width="3" style="75" customWidth="1"/>
    <col min="14085" max="14085" width="2.85546875" style="75" customWidth="1"/>
    <col min="14086" max="14086" width="3.28515625" style="75" customWidth="1"/>
    <col min="14087" max="14087" width="3.42578125" style="75" customWidth="1"/>
    <col min="14088" max="14089" width="3.7109375" style="75" customWidth="1"/>
    <col min="14090" max="14090" width="4.140625" style="75" customWidth="1"/>
    <col min="14091" max="14092" width="3.7109375" style="75" customWidth="1"/>
    <col min="14093" max="14093" width="3.42578125" style="75" customWidth="1"/>
    <col min="14094" max="14094" width="3.5703125" style="75" customWidth="1"/>
    <col min="14095" max="14095" width="3.42578125" style="75" customWidth="1"/>
    <col min="14096" max="14098" width="3.28515625" style="75" customWidth="1"/>
    <col min="14099" max="14099" width="3.42578125" style="75" customWidth="1"/>
    <col min="14100" max="14100" width="3.28515625" style="75" customWidth="1"/>
    <col min="14101" max="14101" width="3.42578125" style="75" customWidth="1"/>
    <col min="14102" max="14104" width="3.7109375" style="75" customWidth="1"/>
    <col min="14105" max="14336" width="9.140625" style="75"/>
    <col min="14337" max="14337" width="3.42578125" style="75" customWidth="1"/>
    <col min="14338" max="14338" width="3.28515625" style="75" customWidth="1"/>
    <col min="14339" max="14339" width="3.140625" style="75" customWidth="1"/>
    <col min="14340" max="14340" width="3" style="75" customWidth="1"/>
    <col min="14341" max="14341" width="2.85546875" style="75" customWidth="1"/>
    <col min="14342" max="14342" width="3.28515625" style="75" customWidth="1"/>
    <col min="14343" max="14343" width="3.42578125" style="75" customWidth="1"/>
    <col min="14344" max="14345" width="3.7109375" style="75" customWidth="1"/>
    <col min="14346" max="14346" width="4.140625" style="75" customWidth="1"/>
    <col min="14347" max="14348" width="3.7109375" style="75" customWidth="1"/>
    <col min="14349" max="14349" width="3.42578125" style="75" customWidth="1"/>
    <col min="14350" max="14350" width="3.5703125" style="75" customWidth="1"/>
    <col min="14351" max="14351" width="3.42578125" style="75" customWidth="1"/>
    <col min="14352" max="14354" width="3.28515625" style="75" customWidth="1"/>
    <col min="14355" max="14355" width="3.42578125" style="75" customWidth="1"/>
    <col min="14356" max="14356" width="3.28515625" style="75" customWidth="1"/>
    <col min="14357" max="14357" width="3.42578125" style="75" customWidth="1"/>
    <col min="14358" max="14360" width="3.7109375" style="75" customWidth="1"/>
    <col min="14361" max="14592" width="9.140625" style="75"/>
    <col min="14593" max="14593" width="3.42578125" style="75" customWidth="1"/>
    <col min="14594" max="14594" width="3.28515625" style="75" customWidth="1"/>
    <col min="14595" max="14595" width="3.140625" style="75" customWidth="1"/>
    <col min="14596" max="14596" width="3" style="75" customWidth="1"/>
    <col min="14597" max="14597" width="2.85546875" style="75" customWidth="1"/>
    <col min="14598" max="14598" width="3.28515625" style="75" customWidth="1"/>
    <col min="14599" max="14599" width="3.42578125" style="75" customWidth="1"/>
    <col min="14600" max="14601" width="3.7109375" style="75" customWidth="1"/>
    <col min="14602" max="14602" width="4.140625" style="75" customWidth="1"/>
    <col min="14603" max="14604" width="3.7109375" style="75" customWidth="1"/>
    <col min="14605" max="14605" width="3.42578125" style="75" customWidth="1"/>
    <col min="14606" max="14606" width="3.5703125" style="75" customWidth="1"/>
    <col min="14607" max="14607" width="3.42578125" style="75" customWidth="1"/>
    <col min="14608" max="14610" width="3.28515625" style="75" customWidth="1"/>
    <col min="14611" max="14611" width="3.42578125" style="75" customWidth="1"/>
    <col min="14612" max="14612" width="3.28515625" style="75" customWidth="1"/>
    <col min="14613" max="14613" width="3.42578125" style="75" customWidth="1"/>
    <col min="14614" max="14616" width="3.7109375" style="75" customWidth="1"/>
    <col min="14617" max="14848" width="9.140625" style="75"/>
    <col min="14849" max="14849" width="3.42578125" style="75" customWidth="1"/>
    <col min="14850" max="14850" width="3.28515625" style="75" customWidth="1"/>
    <col min="14851" max="14851" width="3.140625" style="75" customWidth="1"/>
    <col min="14852" max="14852" width="3" style="75" customWidth="1"/>
    <col min="14853" max="14853" width="2.85546875" style="75" customWidth="1"/>
    <col min="14854" max="14854" width="3.28515625" style="75" customWidth="1"/>
    <col min="14855" max="14855" width="3.42578125" style="75" customWidth="1"/>
    <col min="14856" max="14857" width="3.7109375" style="75" customWidth="1"/>
    <col min="14858" max="14858" width="4.140625" style="75" customWidth="1"/>
    <col min="14859" max="14860" width="3.7109375" style="75" customWidth="1"/>
    <col min="14861" max="14861" width="3.42578125" style="75" customWidth="1"/>
    <col min="14862" max="14862" width="3.5703125" style="75" customWidth="1"/>
    <col min="14863" max="14863" width="3.42578125" style="75" customWidth="1"/>
    <col min="14864" max="14866" width="3.28515625" style="75" customWidth="1"/>
    <col min="14867" max="14867" width="3.42578125" style="75" customWidth="1"/>
    <col min="14868" max="14868" width="3.28515625" style="75" customWidth="1"/>
    <col min="14869" max="14869" width="3.42578125" style="75" customWidth="1"/>
    <col min="14870" max="14872" width="3.7109375" style="75" customWidth="1"/>
    <col min="14873" max="15104" width="9.140625" style="75"/>
    <col min="15105" max="15105" width="3.42578125" style="75" customWidth="1"/>
    <col min="15106" max="15106" width="3.28515625" style="75" customWidth="1"/>
    <col min="15107" max="15107" width="3.140625" style="75" customWidth="1"/>
    <col min="15108" max="15108" width="3" style="75" customWidth="1"/>
    <col min="15109" max="15109" width="2.85546875" style="75" customWidth="1"/>
    <col min="15110" max="15110" width="3.28515625" style="75" customWidth="1"/>
    <col min="15111" max="15111" width="3.42578125" style="75" customWidth="1"/>
    <col min="15112" max="15113" width="3.7109375" style="75" customWidth="1"/>
    <col min="15114" max="15114" width="4.140625" style="75" customWidth="1"/>
    <col min="15115" max="15116" width="3.7109375" style="75" customWidth="1"/>
    <col min="15117" max="15117" width="3.42578125" style="75" customWidth="1"/>
    <col min="15118" max="15118" width="3.5703125" style="75" customWidth="1"/>
    <col min="15119" max="15119" width="3.42578125" style="75" customWidth="1"/>
    <col min="15120" max="15122" width="3.28515625" style="75" customWidth="1"/>
    <col min="15123" max="15123" width="3.42578125" style="75" customWidth="1"/>
    <col min="15124" max="15124" width="3.28515625" style="75" customWidth="1"/>
    <col min="15125" max="15125" width="3.42578125" style="75" customWidth="1"/>
    <col min="15126" max="15128" width="3.7109375" style="75" customWidth="1"/>
    <col min="15129" max="15360" width="9.140625" style="75"/>
    <col min="15361" max="15361" width="3.42578125" style="75" customWidth="1"/>
    <col min="15362" max="15362" width="3.28515625" style="75" customWidth="1"/>
    <col min="15363" max="15363" width="3.140625" style="75" customWidth="1"/>
    <col min="15364" max="15364" width="3" style="75" customWidth="1"/>
    <col min="15365" max="15365" width="2.85546875" style="75" customWidth="1"/>
    <col min="15366" max="15366" width="3.28515625" style="75" customWidth="1"/>
    <col min="15367" max="15367" width="3.42578125" style="75" customWidth="1"/>
    <col min="15368" max="15369" width="3.7109375" style="75" customWidth="1"/>
    <col min="15370" max="15370" width="4.140625" style="75" customWidth="1"/>
    <col min="15371" max="15372" width="3.7109375" style="75" customWidth="1"/>
    <col min="15373" max="15373" width="3.42578125" style="75" customWidth="1"/>
    <col min="15374" max="15374" width="3.5703125" style="75" customWidth="1"/>
    <col min="15375" max="15375" width="3.42578125" style="75" customWidth="1"/>
    <col min="15376" max="15378" width="3.28515625" style="75" customWidth="1"/>
    <col min="15379" max="15379" width="3.42578125" style="75" customWidth="1"/>
    <col min="15380" max="15380" width="3.28515625" style="75" customWidth="1"/>
    <col min="15381" max="15381" width="3.42578125" style="75" customWidth="1"/>
    <col min="15382" max="15384" width="3.7109375" style="75" customWidth="1"/>
    <col min="15385" max="15616" width="9.140625" style="75"/>
    <col min="15617" max="15617" width="3.42578125" style="75" customWidth="1"/>
    <col min="15618" max="15618" width="3.28515625" style="75" customWidth="1"/>
    <col min="15619" max="15619" width="3.140625" style="75" customWidth="1"/>
    <col min="15620" max="15620" width="3" style="75" customWidth="1"/>
    <col min="15621" max="15621" width="2.85546875" style="75" customWidth="1"/>
    <col min="15622" max="15622" width="3.28515625" style="75" customWidth="1"/>
    <col min="15623" max="15623" width="3.42578125" style="75" customWidth="1"/>
    <col min="15624" max="15625" width="3.7109375" style="75" customWidth="1"/>
    <col min="15626" max="15626" width="4.140625" style="75" customWidth="1"/>
    <col min="15627" max="15628" width="3.7109375" style="75" customWidth="1"/>
    <col min="15629" max="15629" width="3.42578125" style="75" customWidth="1"/>
    <col min="15630" max="15630" width="3.5703125" style="75" customWidth="1"/>
    <col min="15631" max="15631" width="3.42578125" style="75" customWidth="1"/>
    <col min="15632" max="15634" width="3.28515625" style="75" customWidth="1"/>
    <col min="15635" max="15635" width="3.42578125" style="75" customWidth="1"/>
    <col min="15636" max="15636" width="3.28515625" style="75" customWidth="1"/>
    <col min="15637" max="15637" width="3.42578125" style="75" customWidth="1"/>
    <col min="15638" max="15640" width="3.7109375" style="75" customWidth="1"/>
    <col min="15641" max="15872" width="9.140625" style="75"/>
    <col min="15873" max="15873" width="3.42578125" style="75" customWidth="1"/>
    <col min="15874" max="15874" width="3.28515625" style="75" customWidth="1"/>
    <col min="15875" max="15875" width="3.140625" style="75" customWidth="1"/>
    <col min="15876" max="15876" width="3" style="75" customWidth="1"/>
    <col min="15877" max="15877" width="2.85546875" style="75" customWidth="1"/>
    <col min="15878" max="15878" width="3.28515625" style="75" customWidth="1"/>
    <col min="15879" max="15879" width="3.42578125" style="75" customWidth="1"/>
    <col min="15880" max="15881" width="3.7109375" style="75" customWidth="1"/>
    <col min="15882" max="15882" width="4.140625" style="75" customWidth="1"/>
    <col min="15883" max="15884" width="3.7109375" style="75" customWidth="1"/>
    <col min="15885" max="15885" width="3.42578125" style="75" customWidth="1"/>
    <col min="15886" max="15886" width="3.5703125" style="75" customWidth="1"/>
    <col min="15887" max="15887" width="3.42578125" style="75" customWidth="1"/>
    <col min="15888" max="15890" width="3.28515625" style="75" customWidth="1"/>
    <col min="15891" max="15891" width="3.42578125" style="75" customWidth="1"/>
    <col min="15892" max="15892" width="3.28515625" style="75" customWidth="1"/>
    <col min="15893" max="15893" width="3.42578125" style="75" customWidth="1"/>
    <col min="15894" max="15896" width="3.7109375" style="75" customWidth="1"/>
    <col min="15897" max="16128" width="9.140625" style="75"/>
    <col min="16129" max="16129" width="3.42578125" style="75" customWidth="1"/>
    <col min="16130" max="16130" width="3.28515625" style="75" customWidth="1"/>
    <col min="16131" max="16131" width="3.140625" style="75" customWidth="1"/>
    <col min="16132" max="16132" width="3" style="75" customWidth="1"/>
    <col min="16133" max="16133" width="2.85546875" style="75" customWidth="1"/>
    <col min="16134" max="16134" width="3.28515625" style="75" customWidth="1"/>
    <col min="16135" max="16135" width="3.42578125" style="75" customWidth="1"/>
    <col min="16136" max="16137" width="3.7109375" style="75" customWidth="1"/>
    <col min="16138" max="16138" width="4.140625" style="75" customWidth="1"/>
    <col min="16139" max="16140" width="3.7109375" style="75" customWidth="1"/>
    <col min="16141" max="16141" width="3.42578125" style="75" customWidth="1"/>
    <col min="16142" max="16142" width="3.5703125" style="75" customWidth="1"/>
    <col min="16143" max="16143" width="3.42578125" style="75" customWidth="1"/>
    <col min="16144" max="16146" width="3.28515625" style="75" customWidth="1"/>
    <col min="16147" max="16147" width="3.42578125" style="75" customWidth="1"/>
    <col min="16148" max="16148" width="3.28515625" style="75" customWidth="1"/>
    <col min="16149" max="16149" width="3.42578125" style="75" customWidth="1"/>
    <col min="16150" max="16152" width="3.7109375" style="75" customWidth="1"/>
    <col min="16153" max="16384" width="9.140625" style="75"/>
  </cols>
  <sheetData>
    <row r="1" spans="1:24" ht="16.5" customHeight="1">
      <c r="A1" s="310"/>
      <c r="B1" s="311"/>
      <c r="C1" s="311"/>
      <c r="D1" s="311"/>
      <c r="E1" s="311"/>
      <c r="F1" s="311"/>
      <c r="G1" s="312"/>
      <c r="H1" s="316"/>
      <c r="I1" s="317"/>
      <c r="J1" s="318" t="s">
        <v>165</v>
      </c>
      <c r="K1" s="318"/>
      <c r="L1" s="318"/>
      <c r="M1" s="318"/>
      <c r="N1" s="318"/>
      <c r="O1" s="318"/>
      <c r="P1" s="318"/>
      <c r="Q1" s="318"/>
      <c r="R1" s="318"/>
      <c r="S1" s="318"/>
      <c r="T1" s="318"/>
      <c r="U1" s="318"/>
      <c r="V1" s="318"/>
      <c r="W1" s="318"/>
      <c r="X1" s="319"/>
    </row>
    <row r="2" spans="1:24" ht="20.25" customHeight="1">
      <c r="A2" s="313"/>
      <c r="B2" s="314"/>
      <c r="C2" s="314"/>
      <c r="D2" s="314"/>
      <c r="E2" s="314"/>
      <c r="F2" s="314"/>
      <c r="G2" s="315"/>
      <c r="H2" s="324" t="s">
        <v>117</v>
      </c>
      <c r="I2" s="325"/>
      <c r="J2" s="325"/>
      <c r="K2" s="325"/>
      <c r="L2" s="325"/>
      <c r="M2" s="325"/>
      <c r="N2" s="325"/>
      <c r="O2" s="325"/>
      <c r="P2" s="325"/>
      <c r="Q2" s="325"/>
      <c r="R2" s="325"/>
      <c r="S2" s="325"/>
      <c r="T2" s="325"/>
      <c r="U2" s="325"/>
      <c r="V2" s="325"/>
      <c r="W2" s="325"/>
      <c r="X2" s="326"/>
    </row>
    <row r="3" spans="1:24" ht="8.4499999999999993" customHeight="1">
      <c r="A3" s="320"/>
      <c r="B3" s="321"/>
      <c r="C3" s="321"/>
      <c r="D3" s="321"/>
      <c r="E3" s="321"/>
      <c r="F3" s="321"/>
      <c r="G3" s="321"/>
      <c r="H3" s="327" t="s">
        <v>166</v>
      </c>
      <c r="I3" s="328"/>
      <c r="J3" s="328"/>
      <c r="K3" s="328"/>
      <c r="L3" s="328"/>
      <c r="M3" s="328"/>
      <c r="N3" s="328"/>
      <c r="O3" s="328"/>
      <c r="P3" s="328"/>
      <c r="Q3" s="328"/>
      <c r="R3" s="328"/>
      <c r="S3" s="328"/>
      <c r="T3" s="328"/>
      <c r="U3" s="328"/>
      <c r="V3" s="328"/>
      <c r="W3" s="328"/>
      <c r="X3" s="329"/>
    </row>
    <row r="4" spans="1:24" ht="10.5" customHeight="1">
      <c r="A4" s="322"/>
      <c r="B4" s="323"/>
      <c r="C4" s="323"/>
      <c r="D4" s="323"/>
      <c r="E4" s="323"/>
      <c r="F4" s="323"/>
      <c r="G4" s="323"/>
      <c r="H4" s="330" t="s">
        <v>410</v>
      </c>
      <c r="I4" s="331"/>
      <c r="J4" s="331"/>
      <c r="K4" s="331"/>
      <c r="L4" s="331"/>
      <c r="M4" s="331"/>
      <c r="N4" s="331"/>
      <c r="O4" s="331"/>
      <c r="P4" s="331"/>
      <c r="Q4" s="331"/>
      <c r="R4" s="331"/>
      <c r="S4" s="331"/>
      <c r="T4" s="331"/>
      <c r="U4" s="331"/>
      <c r="V4" s="331"/>
      <c r="W4" s="331"/>
      <c r="X4" s="332"/>
    </row>
    <row r="5" spans="1:24" ht="30" customHeight="1" thickBot="1">
      <c r="A5" s="304" t="s">
        <v>112</v>
      </c>
      <c r="B5" s="305"/>
      <c r="C5" s="306" t="s">
        <v>424</v>
      </c>
      <c r="D5" s="306"/>
      <c r="E5" s="306"/>
      <c r="F5" s="306"/>
      <c r="G5" s="306"/>
      <c r="H5" s="306"/>
      <c r="I5" s="306"/>
      <c r="J5" s="306"/>
      <c r="K5" s="306"/>
      <c r="L5" s="306"/>
      <c r="M5" s="306"/>
      <c r="N5" s="306"/>
      <c r="O5" s="306"/>
      <c r="P5" s="306"/>
      <c r="Q5" s="306"/>
      <c r="R5" s="306"/>
      <c r="S5" s="306"/>
      <c r="T5" s="306"/>
      <c r="U5" s="306"/>
      <c r="V5" s="306"/>
      <c r="W5" s="306"/>
      <c r="X5" s="307"/>
    </row>
    <row r="6" spans="1:24" ht="18" customHeight="1">
      <c r="A6" s="308" t="s">
        <v>113</v>
      </c>
      <c r="B6" s="309"/>
      <c r="C6" s="298" t="s">
        <v>114</v>
      </c>
      <c r="D6" s="298"/>
      <c r="E6" s="298"/>
      <c r="F6" s="298"/>
      <c r="G6" s="298"/>
      <c r="H6" s="298"/>
      <c r="I6" s="298"/>
      <c r="J6" s="298"/>
      <c r="K6" s="298"/>
      <c r="L6" s="298"/>
      <c r="M6" s="298"/>
      <c r="N6" s="298"/>
      <c r="O6" s="298"/>
      <c r="P6" s="298"/>
      <c r="Q6" s="298"/>
      <c r="R6" s="298"/>
      <c r="S6" s="298"/>
      <c r="T6" s="298"/>
      <c r="U6" s="298"/>
      <c r="V6" s="298"/>
      <c r="W6" s="333" t="s">
        <v>115</v>
      </c>
      <c r="X6" s="334"/>
    </row>
    <row r="7" spans="1:24" ht="16.5" customHeight="1">
      <c r="A7" s="301">
        <v>0</v>
      </c>
      <c r="B7" s="294"/>
      <c r="C7" s="299" t="s">
        <v>116</v>
      </c>
      <c r="D7" s="299"/>
      <c r="E7" s="299"/>
      <c r="F7" s="299"/>
      <c r="G7" s="299"/>
      <c r="H7" s="299"/>
      <c r="I7" s="299"/>
      <c r="J7" s="299"/>
      <c r="K7" s="299"/>
      <c r="L7" s="299"/>
      <c r="M7" s="299"/>
      <c r="N7" s="299"/>
      <c r="O7" s="299"/>
      <c r="P7" s="299"/>
      <c r="Q7" s="299"/>
      <c r="R7" s="299"/>
      <c r="S7" s="299"/>
      <c r="T7" s="299"/>
      <c r="U7" s="299"/>
      <c r="V7" s="299"/>
      <c r="W7" s="302">
        <f ca="1">TODAY()</f>
        <v>43700</v>
      </c>
      <c r="X7" s="303"/>
    </row>
    <row r="8" spans="1:24" ht="16.5" customHeight="1">
      <c r="A8" s="301"/>
      <c r="B8" s="294"/>
      <c r="C8" s="299"/>
      <c r="D8" s="299"/>
      <c r="E8" s="299"/>
      <c r="F8" s="299"/>
      <c r="G8" s="299"/>
      <c r="H8" s="299"/>
      <c r="I8" s="299"/>
      <c r="J8" s="299"/>
      <c r="K8" s="299"/>
      <c r="L8" s="299"/>
      <c r="M8" s="299"/>
      <c r="N8" s="299"/>
      <c r="O8" s="299"/>
      <c r="P8" s="299"/>
      <c r="Q8" s="299"/>
      <c r="R8" s="299"/>
      <c r="S8" s="299"/>
      <c r="T8" s="299"/>
      <c r="U8" s="299"/>
      <c r="V8" s="299"/>
      <c r="W8" s="302"/>
      <c r="X8" s="303"/>
    </row>
    <row r="9" spans="1:24" ht="16.5" customHeight="1">
      <c r="A9" s="301"/>
      <c r="B9" s="294"/>
      <c r="C9" s="299"/>
      <c r="D9" s="299"/>
      <c r="E9" s="299"/>
      <c r="F9" s="299"/>
      <c r="G9" s="299"/>
      <c r="H9" s="299"/>
      <c r="I9" s="299"/>
      <c r="J9" s="299"/>
      <c r="K9" s="299"/>
      <c r="L9" s="299"/>
      <c r="M9" s="299"/>
      <c r="N9" s="299"/>
      <c r="O9" s="299"/>
      <c r="P9" s="299"/>
      <c r="Q9" s="299"/>
      <c r="R9" s="299"/>
      <c r="S9" s="299"/>
      <c r="T9" s="299"/>
      <c r="U9" s="299"/>
      <c r="V9" s="299"/>
      <c r="W9" s="294"/>
      <c r="X9" s="295"/>
    </row>
    <row r="10" spans="1:24" ht="16.5" customHeight="1">
      <c r="A10" s="301"/>
      <c r="B10" s="294"/>
      <c r="C10" s="299"/>
      <c r="D10" s="299"/>
      <c r="E10" s="299"/>
      <c r="F10" s="299"/>
      <c r="G10" s="299"/>
      <c r="H10" s="299"/>
      <c r="I10" s="299"/>
      <c r="J10" s="299"/>
      <c r="K10" s="299"/>
      <c r="L10" s="299"/>
      <c r="M10" s="299"/>
      <c r="N10" s="299"/>
      <c r="O10" s="299"/>
      <c r="P10" s="299"/>
      <c r="Q10" s="299"/>
      <c r="R10" s="299"/>
      <c r="S10" s="299"/>
      <c r="T10" s="299"/>
      <c r="U10" s="299"/>
      <c r="V10" s="299"/>
      <c r="W10" s="294"/>
      <c r="X10" s="295"/>
    </row>
    <row r="11" spans="1:24" ht="16.5" customHeight="1">
      <c r="A11" s="301"/>
      <c r="B11" s="294"/>
      <c r="C11" s="299"/>
      <c r="D11" s="299"/>
      <c r="E11" s="299"/>
      <c r="F11" s="299"/>
      <c r="G11" s="299"/>
      <c r="H11" s="299"/>
      <c r="I11" s="299"/>
      <c r="J11" s="299"/>
      <c r="K11" s="299"/>
      <c r="L11" s="299"/>
      <c r="M11" s="299"/>
      <c r="N11" s="299"/>
      <c r="O11" s="299"/>
      <c r="P11" s="299"/>
      <c r="Q11" s="299"/>
      <c r="R11" s="299"/>
      <c r="S11" s="299"/>
      <c r="T11" s="299"/>
      <c r="U11" s="299"/>
      <c r="V11" s="299"/>
      <c r="W11" s="294"/>
      <c r="X11" s="295"/>
    </row>
    <row r="12" spans="1:24" ht="16.5" customHeight="1">
      <c r="A12" s="301"/>
      <c r="B12" s="294"/>
      <c r="C12" s="299"/>
      <c r="D12" s="299"/>
      <c r="E12" s="299"/>
      <c r="F12" s="299"/>
      <c r="G12" s="299"/>
      <c r="H12" s="299"/>
      <c r="I12" s="299"/>
      <c r="J12" s="299"/>
      <c r="K12" s="299"/>
      <c r="L12" s="299"/>
      <c r="M12" s="299"/>
      <c r="N12" s="299"/>
      <c r="O12" s="299"/>
      <c r="P12" s="299"/>
      <c r="Q12" s="299"/>
      <c r="R12" s="299"/>
      <c r="S12" s="299"/>
      <c r="T12" s="299"/>
      <c r="U12" s="299"/>
      <c r="V12" s="299"/>
      <c r="W12" s="294"/>
      <c r="X12" s="295"/>
    </row>
    <row r="13" spans="1:24" ht="16.5" customHeight="1">
      <c r="A13" s="301"/>
      <c r="B13" s="294"/>
      <c r="C13" s="299"/>
      <c r="D13" s="299"/>
      <c r="E13" s="299"/>
      <c r="F13" s="299"/>
      <c r="G13" s="299"/>
      <c r="H13" s="299"/>
      <c r="I13" s="299"/>
      <c r="J13" s="299"/>
      <c r="K13" s="299"/>
      <c r="L13" s="299"/>
      <c r="M13" s="299"/>
      <c r="N13" s="299"/>
      <c r="O13" s="299"/>
      <c r="P13" s="299"/>
      <c r="Q13" s="299"/>
      <c r="R13" s="299"/>
      <c r="S13" s="299"/>
      <c r="T13" s="299"/>
      <c r="U13" s="299"/>
      <c r="V13" s="299"/>
      <c r="W13" s="294"/>
      <c r="X13" s="295"/>
    </row>
    <row r="14" spans="1:24" ht="16.5" customHeight="1">
      <c r="A14" s="301"/>
      <c r="B14" s="294"/>
      <c r="C14" s="299"/>
      <c r="D14" s="299"/>
      <c r="E14" s="299"/>
      <c r="F14" s="299"/>
      <c r="G14" s="299"/>
      <c r="H14" s="299"/>
      <c r="I14" s="299"/>
      <c r="J14" s="299"/>
      <c r="K14" s="299"/>
      <c r="L14" s="299"/>
      <c r="M14" s="299"/>
      <c r="N14" s="299"/>
      <c r="O14" s="299"/>
      <c r="P14" s="299"/>
      <c r="Q14" s="299"/>
      <c r="R14" s="299"/>
      <c r="S14" s="299"/>
      <c r="T14" s="299"/>
      <c r="U14" s="299"/>
      <c r="V14" s="299"/>
      <c r="W14" s="294"/>
      <c r="X14" s="295"/>
    </row>
    <row r="15" spans="1:24" ht="16.5" customHeight="1">
      <c r="A15" s="301"/>
      <c r="B15" s="294"/>
      <c r="C15" s="299"/>
      <c r="D15" s="299"/>
      <c r="E15" s="299"/>
      <c r="F15" s="299"/>
      <c r="G15" s="299"/>
      <c r="H15" s="299"/>
      <c r="I15" s="299"/>
      <c r="J15" s="299"/>
      <c r="K15" s="299"/>
      <c r="L15" s="299"/>
      <c r="M15" s="299"/>
      <c r="N15" s="299"/>
      <c r="O15" s="299"/>
      <c r="P15" s="299"/>
      <c r="Q15" s="299"/>
      <c r="R15" s="299"/>
      <c r="S15" s="299"/>
      <c r="T15" s="299"/>
      <c r="U15" s="299"/>
      <c r="V15" s="299"/>
      <c r="W15" s="294"/>
      <c r="X15" s="295"/>
    </row>
    <row r="16" spans="1:24" ht="16.5" customHeight="1">
      <c r="A16" s="301"/>
      <c r="B16" s="294"/>
      <c r="C16" s="299"/>
      <c r="D16" s="299"/>
      <c r="E16" s="299"/>
      <c r="F16" s="299"/>
      <c r="G16" s="299"/>
      <c r="H16" s="299"/>
      <c r="I16" s="299"/>
      <c r="J16" s="299"/>
      <c r="K16" s="299"/>
      <c r="L16" s="299"/>
      <c r="M16" s="299"/>
      <c r="N16" s="299"/>
      <c r="O16" s="299"/>
      <c r="P16" s="299"/>
      <c r="Q16" s="299"/>
      <c r="R16" s="299"/>
      <c r="S16" s="299"/>
      <c r="T16" s="299"/>
      <c r="U16" s="299"/>
      <c r="V16" s="299"/>
      <c r="W16" s="294"/>
      <c r="X16" s="295"/>
    </row>
    <row r="17" spans="1:24" ht="16.5" customHeight="1">
      <c r="A17" s="301"/>
      <c r="B17" s="294"/>
      <c r="C17" s="299"/>
      <c r="D17" s="299"/>
      <c r="E17" s="299"/>
      <c r="F17" s="299"/>
      <c r="G17" s="299"/>
      <c r="H17" s="299"/>
      <c r="I17" s="299"/>
      <c r="J17" s="299"/>
      <c r="K17" s="299"/>
      <c r="L17" s="299"/>
      <c r="M17" s="299"/>
      <c r="N17" s="299"/>
      <c r="O17" s="299"/>
      <c r="P17" s="299"/>
      <c r="Q17" s="299"/>
      <c r="R17" s="299"/>
      <c r="S17" s="299"/>
      <c r="T17" s="299"/>
      <c r="U17" s="299"/>
      <c r="V17" s="299"/>
      <c r="W17" s="294"/>
      <c r="X17" s="295"/>
    </row>
    <row r="18" spans="1:24" ht="16.5" customHeight="1">
      <c r="A18" s="301"/>
      <c r="B18" s="294"/>
      <c r="C18" s="299"/>
      <c r="D18" s="299"/>
      <c r="E18" s="299"/>
      <c r="F18" s="299"/>
      <c r="G18" s="299"/>
      <c r="H18" s="299"/>
      <c r="I18" s="299"/>
      <c r="J18" s="299"/>
      <c r="K18" s="299"/>
      <c r="L18" s="299"/>
      <c r="M18" s="299"/>
      <c r="N18" s="299"/>
      <c r="O18" s="299"/>
      <c r="P18" s="299"/>
      <c r="Q18" s="299"/>
      <c r="R18" s="299"/>
      <c r="S18" s="299"/>
      <c r="T18" s="299"/>
      <c r="U18" s="299"/>
      <c r="V18" s="299"/>
      <c r="W18" s="294"/>
      <c r="X18" s="295"/>
    </row>
    <row r="19" spans="1:24" ht="16.5" customHeight="1">
      <c r="A19" s="301"/>
      <c r="B19" s="294"/>
      <c r="C19" s="299"/>
      <c r="D19" s="299"/>
      <c r="E19" s="299"/>
      <c r="F19" s="299"/>
      <c r="G19" s="299"/>
      <c r="H19" s="299"/>
      <c r="I19" s="299"/>
      <c r="J19" s="299"/>
      <c r="K19" s="299"/>
      <c r="L19" s="299"/>
      <c r="M19" s="299"/>
      <c r="N19" s="299"/>
      <c r="O19" s="299"/>
      <c r="P19" s="299"/>
      <c r="Q19" s="299"/>
      <c r="R19" s="299"/>
      <c r="S19" s="299"/>
      <c r="T19" s="299"/>
      <c r="U19" s="299"/>
      <c r="V19" s="299"/>
      <c r="W19" s="294"/>
      <c r="X19" s="295"/>
    </row>
    <row r="20" spans="1:24" ht="16.5" customHeight="1">
      <c r="A20" s="301"/>
      <c r="B20" s="294"/>
      <c r="C20" s="299"/>
      <c r="D20" s="299"/>
      <c r="E20" s="299"/>
      <c r="F20" s="299"/>
      <c r="G20" s="299"/>
      <c r="H20" s="299"/>
      <c r="I20" s="299"/>
      <c r="J20" s="299"/>
      <c r="K20" s="299"/>
      <c r="L20" s="299"/>
      <c r="M20" s="299"/>
      <c r="N20" s="299"/>
      <c r="O20" s="299"/>
      <c r="P20" s="299"/>
      <c r="Q20" s="299"/>
      <c r="R20" s="299"/>
      <c r="S20" s="299"/>
      <c r="T20" s="299"/>
      <c r="U20" s="299"/>
      <c r="V20" s="299"/>
      <c r="W20" s="294"/>
      <c r="X20" s="295"/>
    </row>
    <row r="21" spans="1:24" ht="16.5" customHeight="1">
      <c r="A21" s="301"/>
      <c r="B21" s="294"/>
      <c r="C21" s="299"/>
      <c r="D21" s="299"/>
      <c r="E21" s="299"/>
      <c r="F21" s="299"/>
      <c r="G21" s="299"/>
      <c r="H21" s="299"/>
      <c r="I21" s="299"/>
      <c r="J21" s="299"/>
      <c r="K21" s="299"/>
      <c r="L21" s="299"/>
      <c r="M21" s="299"/>
      <c r="N21" s="299"/>
      <c r="O21" s="299"/>
      <c r="P21" s="299"/>
      <c r="Q21" s="299"/>
      <c r="R21" s="299"/>
      <c r="S21" s="299"/>
      <c r="T21" s="299"/>
      <c r="U21" s="299"/>
      <c r="V21" s="299"/>
      <c r="W21" s="294"/>
      <c r="X21" s="295"/>
    </row>
    <row r="22" spans="1:24" ht="16.5" customHeight="1">
      <c r="A22" s="301"/>
      <c r="B22" s="294"/>
      <c r="C22" s="299"/>
      <c r="D22" s="299"/>
      <c r="E22" s="299"/>
      <c r="F22" s="299"/>
      <c r="G22" s="299"/>
      <c r="H22" s="299"/>
      <c r="I22" s="299"/>
      <c r="J22" s="299"/>
      <c r="K22" s="299"/>
      <c r="L22" s="299"/>
      <c r="M22" s="299"/>
      <c r="N22" s="299"/>
      <c r="O22" s="299"/>
      <c r="P22" s="299"/>
      <c r="Q22" s="299"/>
      <c r="R22" s="299"/>
      <c r="S22" s="299"/>
      <c r="T22" s="299"/>
      <c r="U22" s="299"/>
      <c r="V22" s="299"/>
      <c r="W22" s="294"/>
      <c r="X22" s="295"/>
    </row>
    <row r="23" spans="1:24" ht="16.5" customHeight="1">
      <c r="A23" s="301"/>
      <c r="B23" s="294"/>
      <c r="C23" s="299"/>
      <c r="D23" s="299"/>
      <c r="E23" s="299"/>
      <c r="F23" s="299"/>
      <c r="G23" s="299"/>
      <c r="H23" s="299"/>
      <c r="I23" s="299"/>
      <c r="J23" s="299"/>
      <c r="K23" s="299"/>
      <c r="L23" s="299"/>
      <c r="M23" s="299"/>
      <c r="N23" s="299"/>
      <c r="O23" s="299"/>
      <c r="P23" s="299"/>
      <c r="Q23" s="299"/>
      <c r="R23" s="299"/>
      <c r="S23" s="299"/>
      <c r="T23" s="299"/>
      <c r="U23" s="299"/>
      <c r="V23" s="299"/>
      <c r="W23" s="294"/>
      <c r="X23" s="295"/>
    </row>
    <row r="24" spans="1:24" ht="16.5" customHeight="1">
      <c r="A24" s="301"/>
      <c r="B24" s="294"/>
      <c r="C24" s="299"/>
      <c r="D24" s="299"/>
      <c r="E24" s="299"/>
      <c r="F24" s="299"/>
      <c r="G24" s="299"/>
      <c r="H24" s="299"/>
      <c r="I24" s="299"/>
      <c r="J24" s="299"/>
      <c r="K24" s="299"/>
      <c r="L24" s="299"/>
      <c r="M24" s="299"/>
      <c r="N24" s="299"/>
      <c r="O24" s="299"/>
      <c r="P24" s="299"/>
      <c r="Q24" s="299"/>
      <c r="R24" s="299"/>
      <c r="S24" s="299"/>
      <c r="T24" s="299"/>
      <c r="U24" s="299"/>
      <c r="V24" s="299"/>
      <c r="W24" s="294"/>
      <c r="X24" s="295"/>
    </row>
    <row r="25" spans="1:24" ht="16.5" customHeight="1">
      <c r="A25" s="301"/>
      <c r="B25" s="294"/>
      <c r="C25" s="299"/>
      <c r="D25" s="299"/>
      <c r="E25" s="299"/>
      <c r="F25" s="299"/>
      <c r="G25" s="299"/>
      <c r="H25" s="299"/>
      <c r="I25" s="299"/>
      <c r="J25" s="299"/>
      <c r="K25" s="299"/>
      <c r="L25" s="299"/>
      <c r="M25" s="299"/>
      <c r="N25" s="299"/>
      <c r="O25" s="299"/>
      <c r="P25" s="299"/>
      <c r="Q25" s="299"/>
      <c r="R25" s="299"/>
      <c r="S25" s="299"/>
      <c r="T25" s="299"/>
      <c r="U25" s="299"/>
      <c r="V25" s="299"/>
      <c r="W25" s="294"/>
      <c r="X25" s="295"/>
    </row>
    <row r="26" spans="1:24" ht="16.5" customHeight="1">
      <c r="A26" s="301"/>
      <c r="B26" s="294"/>
      <c r="C26" s="299"/>
      <c r="D26" s="299"/>
      <c r="E26" s="299"/>
      <c r="F26" s="299"/>
      <c r="G26" s="299"/>
      <c r="H26" s="299"/>
      <c r="I26" s="299"/>
      <c r="J26" s="299"/>
      <c r="K26" s="299"/>
      <c r="L26" s="299"/>
      <c r="M26" s="299"/>
      <c r="N26" s="299"/>
      <c r="O26" s="299"/>
      <c r="P26" s="299"/>
      <c r="Q26" s="299"/>
      <c r="R26" s="299"/>
      <c r="S26" s="299"/>
      <c r="T26" s="299"/>
      <c r="U26" s="299"/>
      <c r="V26" s="299"/>
      <c r="W26" s="294"/>
      <c r="X26" s="295"/>
    </row>
    <row r="27" spans="1:24" ht="16.5" customHeight="1">
      <c r="A27" s="301"/>
      <c r="B27" s="294"/>
      <c r="C27" s="299"/>
      <c r="D27" s="299"/>
      <c r="E27" s="299"/>
      <c r="F27" s="299"/>
      <c r="G27" s="299"/>
      <c r="H27" s="299"/>
      <c r="I27" s="299"/>
      <c r="J27" s="299"/>
      <c r="K27" s="299"/>
      <c r="L27" s="299"/>
      <c r="M27" s="299"/>
      <c r="N27" s="299"/>
      <c r="O27" s="299"/>
      <c r="P27" s="299"/>
      <c r="Q27" s="299"/>
      <c r="R27" s="299"/>
      <c r="S27" s="299"/>
      <c r="T27" s="299"/>
      <c r="U27" s="299"/>
      <c r="V27" s="299"/>
      <c r="W27" s="294"/>
      <c r="X27" s="295"/>
    </row>
    <row r="28" spans="1:24" ht="16.5" customHeight="1">
      <c r="A28" s="301"/>
      <c r="B28" s="294"/>
      <c r="C28" s="299"/>
      <c r="D28" s="299"/>
      <c r="E28" s="299"/>
      <c r="F28" s="299"/>
      <c r="G28" s="299"/>
      <c r="H28" s="299"/>
      <c r="I28" s="299"/>
      <c r="J28" s="299"/>
      <c r="K28" s="299"/>
      <c r="L28" s="299"/>
      <c r="M28" s="299"/>
      <c r="N28" s="299"/>
      <c r="O28" s="299"/>
      <c r="P28" s="299"/>
      <c r="Q28" s="299"/>
      <c r="R28" s="299"/>
      <c r="S28" s="299"/>
      <c r="T28" s="299"/>
      <c r="U28" s="299"/>
      <c r="V28" s="299"/>
      <c r="W28" s="294"/>
      <c r="X28" s="295"/>
    </row>
    <row r="29" spans="1:24" ht="16.5" customHeight="1">
      <c r="A29" s="301"/>
      <c r="B29" s="294"/>
      <c r="C29" s="299"/>
      <c r="D29" s="299"/>
      <c r="E29" s="299"/>
      <c r="F29" s="299"/>
      <c r="G29" s="299"/>
      <c r="H29" s="299"/>
      <c r="I29" s="299"/>
      <c r="J29" s="299"/>
      <c r="K29" s="299"/>
      <c r="L29" s="299"/>
      <c r="M29" s="299"/>
      <c r="N29" s="299"/>
      <c r="O29" s="299"/>
      <c r="P29" s="299"/>
      <c r="Q29" s="299"/>
      <c r="R29" s="299"/>
      <c r="S29" s="299"/>
      <c r="T29" s="299"/>
      <c r="U29" s="299"/>
      <c r="V29" s="299"/>
      <c r="W29" s="294"/>
      <c r="X29" s="295"/>
    </row>
    <row r="30" spans="1:24" ht="16.5" customHeight="1">
      <c r="A30" s="301"/>
      <c r="B30" s="294"/>
      <c r="C30" s="299"/>
      <c r="D30" s="299"/>
      <c r="E30" s="299"/>
      <c r="F30" s="299"/>
      <c r="G30" s="299"/>
      <c r="H30" s="299"/>
      <c r="I30" s="299"/>
      <c r="J30" s="299"/>
      <c r="K30" s="299"/>
      <c r="L30" s="299"/>
      <c r="M30" s="299"/>
      <c r="N30" s="299"/>
      <c r="O30" s="299"/>
      <c r="P30" s="299"/>
      <c r="Q30" s="299"/>
      <c r="R30" s="299"/>
      <c r="S30" s="299"/>
      <c r="T30" s="299"/>
      <c r="U30" s="299"/>
      <c r="V30" s="299"/>
      <c r="W30" s="294"/>
      <c r="X30" s="295"/>
    </row>
    <row r="31" spans="1:24" ht="16.5" customHeight="1">
      <c r="A31" s="301"/>
      <c r="B31" s="294"/>
      <c r="C31" s="299"/>
      <c r="D31" s="299"/>
      <c r="E31" s="299"/>
      <c r="F31" s="299"/>
      <c r="G31" s="299"/>
      <c r="H31" s="299"/>
      <c r="I31" s="299"/>
      <c r="J31" s="299"/>
      <c r="K31" s="299"/>
      <c r="L31" s="299"/>
      <c r="M31" s="299"/>
      <c r="N31" s="299"/>
      <c r="O31" s="299"/>
      <c r="P31" s="299"/>
      <c r="Q31" s="299"/>
      <c r="R31" s="299"/>
      <c r="S31" s="299"/>
      <c r="T31" s="299"/>
      <c r="U31" s="299"/>
      <c r="V31" s="299"/>
      <c r="W31" s="294"/>
      <c r="X31" s="295"/>
    </row>
    <row r="32" spans="1:24" ht="16.5" customHeight="1">
      <c r="A32" s="301"/>
      <c r="B32" s="294"/>
      <c r="C32" s="299"/>
      <c r="D32" s="299"/>
      <c r="E32" s="299"/>
      <c r="F32" s="299"/>
      <c r="G32" s="299"/>
      <c r="H32" s="299"/>
      <c r="I32" s="299"/>
      <c r="J32" s="299"/>
      <c r="K32" s="299"/>
      <c r="L32" s="299"/>
      <c r="M32" s="299"/>
      <c r="N32" s="299"/>
      <c r="O32" s="299"/>
      <c r="P32" s="299"/>
      <c r="Q32" s="299"/>
      <c r="R32" s="299"/>
      <c r="S32" s="299"/>
      <c r="T32" s="299"/>
      <c r="U32" s="299"/>
      <c r="V32" s="299"/>
      <c r="W32" s="294"/>
      <c r="X32" s="295"/>
    </row>
    <row r="33" spans="1:24" ht="16.5" customHeight="1">
      <c r="A33" s="301"/>
      <c r="B33" s="294"/>
      <c r="C33" s="299"/>
      <c r="D33" s="299"/>
      <c r="E33" s="299"/>
      <c r="F33" s="299"/>
      <c r="G33" s="299"/>
      <c r="H33" s="299"/>
      <c r="I33" s="299"/>
      <c r="J33" s="299"/>
      <c r="K33" s="299"/>
      <c r="L33" s="299"/>
      <c r="M33" s="299"/>
      <c r="N33" s="299"/>
      <c r="O33" s="299"/>
      <c r="P33" s="299"/>
      <c r="Q33" s="299"/>
      <c r="R33" s="299"/>
      <c r="S33" s="299"/>
      <c r="T33" s="299"/>
      <c r="U33" s="299"/>
      <c r="V33" s="299"/>
      <c r="W33" s="294"/>
      <c r="X33" s="295"/>
    </row>
    <row r="34" spans="1:24" ht="16.5" customHeight="1">
      <c r="A34" s="301"/>
      <c r="B34" s="294"/>
      <c r="C34" s="299"/>
      <c r="D34" s="299"/>
      <c r="E34" s="299"/>
      <c r="F34" s="299"/>
      <c r="G34" s="299"/>
      <c r="H34" s="299"/>
      <c r="I34" s="299"/>
      <c r="J34" s="299"/>
      <c r="K34" s="299"/>
      <c r="L34" s="299"/>
      <c r="M34" s="299"/>
      <c r="N34" s="299"/>
      <c r="O34" s="299"/>
      <c r="P34" s="299"/>
      <c r="Q34" s="299"/>
      <c r="R34" s="299"/>
      <c r="S34" s="299"/>
      <c r="T34" s="299"/>
      <c r="U34" s="299"/>
      <c r="V34" s="299"/>
      <c r="W34" s="294"/>
      <c r="X34" s="295"/>
    </row>
    <row r="35" spans="1:24" ht="16.5" customHeight="1">
      <c r="A35" s="301"/>
      <c r="B35" s="294"/>
      <c r="C35" s="299"/>
      <c r="D35" s="299"/>
      <c r="E35" s="299"/>
      <c r="F35" s="299"/>
      <c r="G35" s="299"/>
      <c r="H35" s="299"/>
      <c r="I35" s="299"/>
      <c r="J35" s="299"/>
      <c r="K35" s="299"/>
      <c r="L35" s="299"/>
      <c r="M35" s="299"/>
      <c r="N35" s="299"/>
      <c r="O35" s="299"/>
      <c r="P35" s="299"/>
      <c r="Q35" s="299"/>
      <c r="R35" s="299"/>
      <c r="S35" s="299"/>
      <c r="T35" s="299"/>
      <c r="U35" s="299"/>
      <c r="V35" s="299"/>
      <c r="W35" s="294"/>
      <c r="X35" s="295"/>
    </row>
    <row r="36" spans="1:24" ht="16.5" customHeight="1">
      <c r="A36" s="301"/>
      <c r="B36" s="294"/>
      <c r="C36" s="299"/>
      <c r="D36" s="299"/>
      <c r="E36" s="299"/>
      <c r="F36" s="299"/>
      <c r="G36" s="299"/>
      <c r="H36" s="299"/>
      <c r="I36" s="299"/>
      <c r="J36" s="299"/>
      <c r="K36" s="299"/>
      <c r="L36" s="299"/>
      <c r="M36" s="299"/>
      <c r="N36" s="299"/>
      <c r="O36" s="299"/>
      <c r="P36" s="299"/>
      <c r="Q36" s="299"/>
      <c r="R36" s="299"/>
      <c r="S36" s="299"/>
      <c r="T36" s="299"/>
      <c r="U36" s="299"/>
      <c r="V36" s="299"/>
      <c r="W36" s="294"/>
      <c r="X36" s="295"/>
    </row>
    <row r="37" spans="1:24" ht="16.5" customHeight="1">
      <c r="A37" s="301"/>
      <c r="B37" s="294"/>
      <c r="C37" s="299"/>
      <c r="D37" s="299"/>
      <c r="E37" s="299"/>
      <c r="F37" s="299"/>
      <c r="G37" s="299"/>
      <c r="H37" s="299"/>
      <c r="I37" s="299"/>
      <c r="J37" s="299"/>
      <c r="K37" s="299"/>
      <c r="L37" s="299"/>
      <c r="M37" s="299"/>
      <c r="N37" s="299"/>
      <c r="O37" s="299"/>
      <c r="P37" s="299"/>
      <c r="Q37" s="299"/>
      <c r="R37" s="299"/>
      <c r="S37" s="299"/>
      <c r="T37" s="299"/>
      <c r="U37" s="299"/>
      <c r="V37" s="299"/>
      <c r="W37" s="294"/>
      <c r="X37" s="295"/>
    </row>
    <row r="38" spans="1:24" ht="16.5" customHeight="1">
      <c r="A38" s="301"/>
      <c r="B38" s="294"/>
      <c r="C38" s="299"/>
      <c r="D38" s="299"/>
      <c r="E38" s="299"/>
      <c r="F38" s="299"/>
      <c r="G38" s="299"/>
      <c r="H38" s="299"/>
      <c r="I38" s="299"/>
      <c r="J38" s="299"/>
      <c r="K38" s="299"/>
      <c r="L38" s="299"/>
      <c r="M38" s="299"/>
      <c r="N38" s="299"/>
      <c r="O38" s="299"/>
      <c r="P38" s="299"/>
      <c r="Q38" s="299"/>
      <c r="R38" s="299"/>
      <c r="S38" s="299"/>
      <c r="T38" s="299"/>
      <c r="U38" s="299"/>
      <c r="V38" s="299"/>
      <c r="W38" s="294"/>
      <c r="X38" s="295"/>
    </row>
    <row r="39" spans="1:24" ht="16.5" customHeight="1">
      <c r="A39" s="301"/>
      <c r="B39" s="294"/>
      <c r="C39" s="299"/>
      <c r="D39" s="299"/>
      <c r="E39" s="299"/>
      <c r="F39" s="299"/>
      <c r="G39" s="299"/>
      <c r="H39" s="299"/>
      <c r="I39" s="299"/>
      <c r="J39" s="299"/>
      <c r="K39" s="299"/>
      <c r="L39" s="299"/>
      <c r="M39" s="299"/>
      <c r="N39" s="299"/>
      <c r="O39" s="299"/>
      <c r="P39" s="299"/>
      <c r="Q39" s="299"/>
      <c r="R39" s="299"/>
      <c r="S39" s="299"/>
      <c r="T39" s="299"/>
      <c r="U39" s="299"/>
      <c r="V39" s="299"/>
      <c r="W39" s="294"/>
      <c r="X39" s="295"/>
    </row>
    <row r="40" spans="1:24" s="76" customFormat="1" ht="16.5" customHeight="1">
      <c r="A40" s="301"/>
      <c r="B40" s="294"/>
      <c r="C40" s="299"/>
      <c r="D40" s="299"/>
      <c r="E40" s="299"/>
      <c r="F40" s="299"/>
      <c r="G40" s="299"/>
      <c r="H40" s="299"/>
      <c r="I40" s="299"/>
      <c r="J40" s="299"/>
      <c r="K40" s="299"/>
      <c r="L40" s="299"/>
      <c r="M40" s="299"/>
      <c r="N40" s="299"/>
      <c r="O40" s="299"/>
      <c r="P40" s="299"/>
      <c r="Q40" s="299"/>
      <c r="R40" s="299"/>
      <c r="S40" s="299"/>
      <c r="T40" s="299"/>
      <c r="U40" s="299"/>
      <c r="V40" s="299"/>
      <c r="W40" s="294"/>
      <c r="X40" s="295"/>
    </row>
    <row r="41" spans="1:24" s="76" customFormat="1" ht="16.5" customHeight="1">
      <c r="A41" s="301"/>
      <c r="B41" s="294"/>
      <c r="C41" s="299"/>
      <c r="D41" s="299"/>
      <c r="E41" s="299"/>
      <c r="F41" s="299"/>
      <c r="G41" s="299"/>
      <c r="H41" s="299"/>
      <c r="I41" s="299"/>
      <c r="J41" s="299"/>
      <c r="K41" s="299"/>
      <c r="L41" s="299"/>
      <c r="M41" s="299"/>
      <c r="N41" s="299"/>
      <c r="O41" s="299"/>
      <c r="P41" s="299"/>
      <c r="Q41" s="299"/>
      <c r="R41" s="299"/>
      <c r="S41" s="299"/>
      <c r="T41" s="299"/>
      <c r="U41" s="299"/>
      <c r="V41" s="299"/>
      <c r="W41" s="294"/>
      <c r="X41" s="295"/>
    </row>
    <row r="42" spans="1:24" ht="16.5" customHeight="1">
      <c r="A42" s="301"/>
      <c r="B42" s="294"/>
      <c r="C42" s="299"/>
      <c r="D42" s="299"/>
      <c r="E42" s="299"/>
      <c r="F42" s="299"/>
      <c r="G42" s="299"/>
      <c r="H42" s="299"/>
      <c r="I42" s="299"/>
      <c r="J42" s="299"/>
      <c r="K42" s="299"/>
      <c r="L42" s="299"/>
      <c r="M42" s="299"/>
      <c r="N42" s="299"/>
      <c r="O42" s="299"/>
      <c r="P42" s="299"/>
      <c r="Q42" s="299"/>
      <c r="R42" s="299"/>
      <c r="S42" s="299"/>
      <c r="T42" s="299"/>
      <c r="U42" s="299"/>
      <c r="V42" s="299"/>
      <c r="W42" s="294"/>
      <c r="X42" s="295"/>
    </row>
    <row r="43" spans="1:24" ht="16.5" customHeight="1">
      <c r="A43" s="301"/>
      <c r="B43" s="294"/>
      <c r="C43" s="299"/>
      <c r="D43" s="299"/>
      <c r="E43" s="299"/>
      <c r="F43" s="299"/>
      <c r="G43" s="299"/>
      <c r="H43" s="299"/>
      <c r="I43" s="299"/>
      <c r="J43" s="299"/>
      <c r="K43" s="299"/>
      <c r="L43" s="299"/>
      <c r="M43" s="299"/>
      <c r="N43" s="299"/>
      <c r="O43" s="299"/>
      <c r="P43" s="299"/>
      <c r="Q43" s="299"/>
      <c r="R43" s="299"/>
      <c r="S43" s="299"/>
      <c r="T43" s="299"/>
      <c r="U43" s="299"/>
      <c r="V43" s="299"/>
      <c r="W43" s="294"/>
      <c r="X43" s="295"/>
    </row>
    <row r="44" spans="1:24" ht="16.5" customHeight="1" thickBot="1">
      <c r="A44" s="300"/>
      <c r="B44" s="296"/>
      <c r="C44" s="296"/>
      <c r="D44" s="296"/>
      <c r="E44" s="296"/>
      <c r="F44" s="296"/>
      <c r="G44" s="296"/>
      <c r="H44" s="296"/>
      <c r="I44" s="296"/>
      <c r="J44" s="296"/>
      <c r="K44" s="296"/>
      <c r="L44" s="296"/>
      <c r="M44" s="296"/>
      <c r="N44" s="296"/>
      <c r="O44" s="296"/>
      <c r="P44" s="296"/>
      <c r="Q44" s="296"/>
      <c r="R44" s="296"/>
      <c r="S44" s="296"/>
      <c r="T44" s="296"/>
      <c r="U44" s="296"/>
      <c r="V44" s="296"/>
      <c r="W44" s="296"/>
      <c r="X44" s="297"/>
    </row>
  </sheetData>
  <mergeCells count="126">
    <mergeCell ref="W8:X8"/>
    <mergeCell ref="W9:X9"/>
    <mergeCell ref="A5:B5"/>
    <mergeCell ref="C5:X5"/>
    <mergeCell ref="A6:B6"/>
    <mergeCell ref="A7:B7"/>
    <mergeCell ref="A1:G2"/>
    <mergeCell ref="H1:I1"/>
    <mergeCell ref="J1:X1"/>
    <mergeCell ref="A3:G4"/>
    <mergeCell ref="H2:X2"/>
    <mergeCell ref="H3:X3"/>
    <mergeCell ref="H4:X4"/>
    <mergeCell ref="W6:X6"/>
    <mergeCell ref="W7:X7"/>
    <mergeCell ref="A16:B16"/>
    <mergeCell ref="A17:B17"/>
    <mergeCell ref="A14:B14"/>
    <mergeCell ref="A15:B15"/>
    <mergeCell ref="A12:B12"/>
    <mergeCell ref="A13:B13"/>
    <mergeCell ref="A10:B10"/>
    <mergeCell ref="A11:B11"/>
    <mergeCell ref="A8:B8"/>
    <mergeCell ref="A9:B9"/>
    <mergeCell ref="A22:B22"/>
    <mergeCell ref="A23:B23"/>
    <mergeCell ref="C22:V22"/>
    <mergeCell ref="C23:V23"/>
    <mergeCell ref="C24:V24"/>
    <mergeCell ref="C25:V25"/>
    <mergeCell ref="A20:B20"/>
    <mergeCell ref="A21:B21"/>
    <mergeCell ref="A18:B18"/>
    <mergeCell ref="A19:B19"/>
    <mergeCell ref="A28:B28"/>
    <mergeCell ref="A29:B29"/>
    <mergeCell ref="A26:B26"/>
    <mergeCell ref="A27:B27"/>
    <mergeCell ref="C26:V26"/>
    <mergeCell ref="C27:V27"/>
    <mergeCell ref="C28:V28"/>
    <mergeCell ref="C29:V29"/>
    <mergeCell ref="A24:B24"/>
    <mergeCell ref="A25:B25"/>
    <mergeCell ref="C37:V37"/>
    <mergeCell ref="A32:B32"/>
    <mergeCell ref="A33:B33"/>
    <mergeCell ref="A30:B30"/>
    <mergeCell ref="A31:B31"/>
    <mergeCell ref="C30:V30"/>
    <mergeCell ref="C31:V31"/>
    <mergeCell ref="C32:V32"/>
    <mergeCell ref="C33:V33"/>
    <mergeCell ref="W25:X25"/>
    <mergeCell ref="W26:X26"/>
    <mergeCell ref="W27:X27"/>
    <mergeCell ref="A44:B44"/>
    <mergeCell ref="A42:B42"/>
    <mergeCell ref="A43:B43"/>
    <mergeCell ref="C42:V42"/>
    <mergeCell ref="C43:V43"/>
    <mergeCell ref="C44:V44"/>
    <mergeCell ref="A40:B40"/>
    <mergeCell ref="A41:B41"/>
    <mergeCell ref="A38:B38"/>
    <mergeCell ref="A39:B39"/>
    <mergeCell ref="C38:V38"/>
    <mergeCell ref="C39:V39"/>
    <mergeCell ref="C40:V40"/>
    <mergeCell ref="C41:V41"/>
    <mergeCell ref="A36:B36"/>
    <mergeCell ref="A37:B37"/>
    <mergeCell ref="A34:B34"/>
    <mergeCell ref="A35:B35"/>
    <mergeCell ref="C34:V34"/>
    <mergeCell ref="C35:V35"/>
    <mergeCell ref="C36:V36"/>
    <mergeCell ref="W14:X14"/>
    <mergeCell ref="W37:X37"/>
    <mergeCell ref="W38:X38"/>
    <mergeCell ref="W39:X39"/>
    <mergeCell ref="W40:X40"/>
    <mergeCell ref="W15:X15"/>
    <mergeCell ref="W16:X16"/>
    <mergeCell ref="W17:X17"/>
    <mergeCell ref="W18:X18"/>
    <mergeCell ref="W19:X19"/>
    <mergeCell ref="W20:X20"/>
    <mergeCell ref="W21:X21"/>
    <mergeCell ref="W28:X28"/>
    <mergeCell ref="W29:X29"/>
    <mergeCell ref="W30:X30"/>
    <mergeCell ref="W31:X31"/>
    <mergeCell ref="W32:X32"/>
    <mergeCell ref="W33:X33"/>
    <mergeCell ref="W34:X34"/>
    <mergeCell ref="W35:X35"/>
    <mergeCell ref="W36:X36"/>
    <mergeCell ref="W22:X22"/>
    <mergeCell ref="W23:X23"/>
    <mergeCell ref="W24:X24"/>
    <mergeCell ref="W41:X41"/>
    <mergeCell ref="W42:X42"/>
    <mergeCell ref="W43:X43"/>
    <mergeCell ref="W44:X44"/>
    <mergeCell ref="C6:V6"/>
    <mergeCell ref="C7:V7"/>
    <mergeCell ref="C8:V8"/>
    <mergeCell ref="C9:V9"/>
    <mergeCell ref="C10:V10"/>
    <mergeCell ref="C11:V11"/>
    <mergeCell ref="C12:V12"/>
    <mergeCell ref="C13:V13"/>
    <mergeCell ref="C14:V14"/>
    <mergeCell ref="C15:V15"/>
    <mergeCell ref="C16:V16"/>
    <mergeCell ref="C17:V17"/>
    <mergeCell ref="C18:V18"/>
    <mergeCell ref="C19:V19"/>
    <mergeCell ref="C20:V20"/>
    <mergeCell ref="C21:V21"/>
    <mergeCell ref="W10:X10"/>
    <mergeCell ref="W11:X11"/>
    <mergeCell ref="W12:X12"/>
    <mergeCell ref="W13:X13"/>
  </mergeCells>
  <printOptions horizontalCentered="1"/>
  <pageMargins left="0.51181102362204722" right="0.51181102362204722" top="0.78740157480314965" bottom="0.78740157480314965" header="0.31496062992125984" footer="0.31496062992125984"/>
  <pageSetup paperSize="9" orientation="portrait" r:id="rId1"/>
  <headerFooter>
    <oddFooter>&amp;C&amp;P de &amp;N</oddFooter>
  </headerFooter>
  <drawing r:id="rId2"/>
  <legacyDrawing r:id="rId3"/>
  <oleObjects>
    <mc:AlternateContent xmlns:mc="http://schemas.openxmlformats.org/markup-compatibility/2006">
      <mc:Choice Requires="x14">
        <oleObject progId="PBrush" shapeId="4099" r:id="rId4">
          <objectPr defaultSize="0" autoPict="0" r:id="rId5">
            <anchor moveWithCells="1" sizeWithCells="1">
              <from>
                <xdr:col>2</xdr:col>
                <xdr:colOff>28575</xdr:colOff>
                <xdr:row>1</xdr:row>
                <xdr:rowOff>142875</xdr:rowOff>
              </from>
              <to>
                <xdr:col>4</xdr:col>
                <xdr:colOff>152400</xdr:colOff>
                <xdr:row>3</xdr:row>
                <xdr:rowOff>104775</xdr:rowOff>
              </to>
            </anchor>
          </objectPr>
        </oleObject>
      </mc:Choice>
      <mc:Fallback>
        <oleObject progId="PBrush" shapeId="4099" r:id="rId4"/>
      </mc:Fallback>
    </mc:AlternateContent>
    <mc:AlternateContent xmlns:mc="http://schemas.openxmlformats.org/markup-compatibility/2006">
      <mc:Choice Requires="x14">
        <oleObject progId="PBrush" shapeId="4101" r:id="rId6">
          <objectPr defaultSize="0" autoPict="0" r:id="rId7">
            <anchor moveWithCells="1" sizeWithCells="1">
              <from>
                <xdr:col>0</xdr:col>
                <xdr:colOff>161925</xdr:colOff>
                <xdr:row>0</xdr:row>
                <xdr:rowOff>28575</xdr:rowOff>
              </from>
              <to>
                <xdr:col>6</xdr:col>
                <xdr:colOff>133350</xdr:colOff>
                <xdr:row>1</xdr:row>
                <xdr:rowOff>133350</xdr:rowOff>
              </to>
            </anchor>
          </objectPr>
        </oleObject>
      </mc:Choice>
      <mc:Fallback>
        <oleObject progId="PBrush" shapeId="4101" r:id="rId6"/>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topLeftCell="A14" zoomScale="130" zoomScaleNormal="130" zoomScaleSheetLayoutView="100" workbookViewId="0">
      <selection sqref="A1:E30"/>
    </sheetView>
  </sheetViews>
  <sheetFormatPr defaultColWidth="9.140625" defaultRowHeight="15"/>
  <cols>
    <col min="1" max="1" width="9.140625" style="239" customWidth="1"/>
    <col min="2" max="2" width="7.28515625" style="239" customWidth="1"/>
    <col min="3" max="3" width="38.7109375" style="239" customWidth="1"/>
    <col min="4" max="4" width="32.28515625" style="239" customWidth="1"/>
    <col min="5" max="5" width="18" style="239" bestFit="1" customWidth="1"/>
    <col min="6" max="6" width="9.140625" style="239"/>
    <col min="7" max="7" width="14" style="239" bestFit="1" customWidth="1"/>
    <col min="8" max="8" width="9.140625" style="239"/>
    <col min="9" max="9" width="19" style="239" bestFit="1" customWidth="1"/>
    <col min="10" max="16384" width="9.140625" style="239"/>
  </cols>
  <sheetData>
    <row r="1" spans="1:17">
      <c r="A1" s="476"/>
      <c r="B1" s="477"/>
      <c r="C1" s="478"/>
      <c r="D1" s="482" t="str">
        <f>'Fl Rosto 1'!C5</f>
        <v>ORÇAMENTO - LOTE 01
SANEAMENTO DA COMUNIDADE VALE VERDE - JACARÉ - NITERÓI / RJ</v>
      </c>
      <c r="E1" s="483"/>
      <c r="F1" s="238"/>
      <c r="G1" s="238"/>
      <c r="H1" s="238"/>
      <c r="I1" s="238"/>
      <c r="J1" s="238"/>
      <c r="K1" s="238"/>
      <c r="L1" s="238"/>
      <c r="M1" s="238"/>
      <c r="N1" s="238"/>
      <c r="O1" s="238"/>
      <c r="P1" s="238"/>
      <c r="Q1" s="238"/>
    </row>
    <row r="2" spans="1:17">
      <c r="A2" s="479"/>
      <c r="B2" s="480"/>
      <c r="C2" s="481"/>
      <c r="D2" s="484"/>
      <c r="E2" s="485"/>
      <c r="F2" s="238"/>
      <c r="G2" s="238"/>
      <c r="H2" s="238"/>
      <c r="I2" s="238"/>
      <c r="J2" s="238"/>
      <c r="K2" s="238"/>
      <c r="L2" s="238"/>
      <c r="M2" s="238"/>
      <c r="N2" s="238"/>
      <c r="O2" s="238"/>
      <c r="P2" s="238"/>
      <c r="Q2" s="238"/>
    </row>
    <row r="3" spans="1:17">
      <c r="A3" s="479"/>
      <c r="B3" s="480"/>
      <c r="C3" s="481"/>
      <c r="D3" s="484"/>
      <c r="E3" s="485"/>
      <c r="F3" s="238"/>
      <c r="G3" s="238"/>
      <c r="H3" s="238"/>
      <c r="I3" s="238"/>
      <c r="J3" s="238"/>
      <c r="K3" s="238"/>
      <c r="L3" s="238"/>
      <c r="M3" s="238"/>
      <c r="N3" s="238"/>
      <c r="O3" s="238"/>
      <c r="P3" s="238"/>
      <c r="Q3" s="238"/>
    </row>
    <row r="4" spans="1:17" ht="21.75" customHeight="1" thickBot="1">
      <c r="A4" s="479"/>
      <c r="B4" s="480"/>
      <c r="C4" s="481"/>
      <c r="D4" s="486"/>
      <c r="E4" s="487"/>
      <c r="F4" s="238"/>
      <c r="G4" s="238"/>
      <c r="H4" s="238"/>
      <c r="I4" s="238"/>
      <c r="J4" s="238"/>
      <c r="K4" s="238"/>
      <c r="L4" s="238"/>
      <c r="M4" s="238"/>
      <c r="N4" s="238"/>
      <c r="O4" s="238"/>
      <c r="P4" s="238"/>
      <c r="Q4" s="238"/>
    </row>
    <row r="5" spans="1:17" ht="15.75" customHeight="1" thickBot="1">
      <c r="A5" s="337" t="s">
        <v>387</v>
      </c>
      <c r="B5" s="338"/>
      <c r="C5" s="338"/>
      <c r="D5" s="338"/>
      <c r="E5" s="339"/>
      <c r="F5" s="238"/>
      <c r="G5" s="238"/>
      <c r="H5" s="238"/>
      <c r="I5" s="238"/>
      <c r="J5" s="238"/>
      <c r="K5" s="238"/>
      <c r="L5" s="238"/>
      <c r="M5" s="238"/>
      <c r="N5" s="238"/>
      <c r="O5" s="238"/>
      <c r="P5" s="238"/>
      <c r="Q5" s="238"/>
    </row>
    <row r="6" spans="1:17" ht="15.75" thickBot="1">
      <c r="A6" s="488" t="s">
        <v>0</v>
      </c>
      <c r="B6" s="489"/>
      <c r="C6" s="489"/>
      <c r="D6" s="490"/>
      <c r="E6" s="240" t="s">
        <v>388</v>
      </c>
      <c r="F6" s="238"/>
      <c r="G6" s="238"/>
      <c r="H6" s="238"/>
      <c r="I6" s="238"/>
      <c r="J6" s="238"/>
      <c r="K6" s="238"/>
      <c r="L6" s="238"/>
      <c r="M6" s="238"/>
      <c r="N6" s="238"/>
      <c r="O6" s="238"/>
      <c r="P6" s="238"/>
      <c r="Q6" s="238"/>
    </row>
    <row r="7" spans="1:17" ht="15.75" thickBot="1">
      <c r="A7" s="473" t="s">
        <v>389</v>
      </c>
      <c r="B7" s="474"/>
      <c r="C7" s="474"/>
      <c r="D7" s="474"/>
      <c r="E7" s="475"/>
      <c r="F7" s="238"/>
      <c r="G7" s="238"/>
      <c r="H7" s="238"/>
      <c r="I7" s="238"/>
      <c r="J7" s="238"/>
      <c r="K7" s="238"/>
      <c r="L7" s="238"/>
      <c r="M7" s="238"/>
      <c r="N7" s="238"/>
      <c r="O7" s="238"/>
      <c r="P7" s="238"/>
      <c r="Q7" s="238"/>
    </row>
    <row r="8" spans="1:17" ht="15.75" customHeight="1" thickBot="1">
      <c r="A8" s="470" t="s">
        <v>390</v>
      </c>
      <c r="B8" s="471"/>
      <c r="C8" s="471"/>
      <c r="D8" s="472"/>
      <c r="E8" s="241">
        <v>4.7</v>
      </c>
      <c r="F8" s="238"/>
      <c r="G8" s="238"/>
      <c r="H8" s="238"/>
      <c r="I8" s="238"/>
      <c r="J8" s="238"/>
      <c r="K8" s="238"/>
      <c r="L8" s="238"/>
      <c r="M8" s="238"/>
      <c r="N8" s="238"/>
      <c r="O8" s="238"/>
      <c r="P8" s="238"/>
      <c r="Q8" s="238"/>
    </row>
    <row r="9" spans="1:17" ht="15.75" thickBot="1">
      <c r="A9" s="470" t="s">
        <v>391</v>
      </c>
      <c r="B9" s="471"/>
      <c r="C9" s="471"/>
      <c r="D9" s="472"/>
      <c r="E9" s="241">
        <v>0.5</v>
      </c>
      <c r="H9" s="242"/>
      <c r="I9" s="242"/>
      <c r="J9" s="242"/>
      <c r="K9" s="242"/>
      <c r="L9" s="242"/>
      <c r="M9" s="242"/>
      <c r="N9" s="242"/>
      <c r="O9" s="242"/>
      <c r="P9" s="242"/>
      <c r="Q9" s="242"/>
    </row>
    <row r="10" spans="1:17" ht="15.75" thickBot="1">
      <c r="A10" s="470" t="s">
        <v>392</v>
      </c>
      <c r="B10" s="471"/>
      <c r="C10" s="471"/>
      <c r="D10" s="472"/>
      <c r="E10" s="243">
        <v>1.3</v>
      </c>
      <c r="H10" s="242"/>
      <c r="I10" s="242"/>
      <c r="J10" s="242"/>
      <c r="K10" s="242"/>
      <c r="L10" s="242"/>
      <c r="M10" s="242"/>
      <c r="N10" s="242"/>
      <c r="O10" s="242"/>
      <c r="P10" s="242"/>
      <c r="Q10" s="242"/>
    </row>
    <row r="11" spans="1:17" ht="15.75" thickBot="1">
      <c r="A11" s="473" t="s">
        <v>393</v>
      </c>
      <c r="B11" s="474"/>
      <c r="C11" s="474"/>
      <c r="D11" s="474"/>
      <c r="E11" s="475"/>
      <c r="H11" s="242"/>
      <c r="I11" s="242"/>
      <c r="J11" s="242"/>
      <c r="K11" s="242"/>
      <c r="L11" s="242"/>
      <c r="M11" s="242"/>
      <c r="N11" s="242"/>
      <c r="O11" s="242"/>
      <c r="P11" s="242"/>
      <c r="Q11" s="242"/>
    </row>
    <row r="12" spans="1:17" ht="15.75" thickBot="1">
      <c r="A12" s="470" t="s">
        <v>394</v>
      </c>
      <c r="B12" s="471"/>
      <c r="C12" s="471"/>
      <c r="D12" s="472"/>
      <c r="E12" s="243">
        <v>0.75</v>
      </c>
      <c r="H12" s="242"/>
      <c r="I12" s="242"/>
      <c r="J12" s="242"/>
      <c r="K12" s="242"/>
      <c r="L12" s="242"/>
      <c r="M12" s="242"/>
      <c r="N12" s="242"/>
      <c r="O12" s="242"/>
      <c r="P12" s="242"/>
      <c r="Q12" s="242"/>
    </row>
    <row r="13" spans="1:17" ht="15.75" thickBot="1">
      <c r="A13" s="473" t="s">
        <v>395</v>
      </c>
      <c r="B13" s="474"/>
      <c r="C13" s="474"/>
      <c r="D13" s="474"/>
      <c r="E13" s="475"/>
      <c r="H13" s="242"/>
      <c r="I13" s="242"/>
      <c r="J13" s="242"/>
      <c r="K13" s="242"/>
      <c r="L13" s="242"/>
      <c r="M13" s="242"/>
      <c r="N13" s="242"/>
      <c r="O13" s="242"/>
      <c r="P13" s="242"/>
      <c r="Q13" s="242"/>
    </row>
    <row r="14" spans="1:17" ht="15.75" thickBot="1">
      <c r="A14" s="470" t="s">
        <v>396</v>
      </c>
      <c r="B14" s="471"/>
      <c r="C14" s="471"/>
      <c r="D14" s="472"/>
      <c r="E14" s="243">
        <v>7.8801011195377617</v>
      </c>
      <c r="H14" s="242"/>
      <c r="I14" s="242"/>
      <c r="J14" s="242"/>
      <c r="K14" s="242"/>
      <c r="L14" s="242"/>
      <c r="M14" s="242"/>
      <c r="N14" s="242"/>
      <c r="O14" s="242"/>
      <c r="P14" s="242"/>
      <c r="Q14" s="242"/>
    </row>
    <row r="15" spans="1:17" ht="15.75" thickBot="1">
      <c r="A15" s="473" t="s">
        <v>397</v>
      </c>
      <c r="B15" s="474"/>
      <c r="C15" s="474"/>
      <c r="D15" s="474"/>
      <c r="E15" s="475"/>
    </row>
    <row r="16" spans="1:17" ht="15.75" thickBot="1">
      <c r="A16" s="470" t="s">
        <v>398</v>
      </c>
      <c r="B16" s="471"/>
      <c r="C16" s="471"/>
      <c r="D16" s="472"/>
      <c r="E16" s="241">
        <v>3</v>
      </c>
    </row>
    <row r="17" spans="1:5" ht="15.75" thickBot="1">
      <c r="A17" s="470" t="s">
        <v>399</v>
      </c>
      <c r="B17" s="471"/>
      <c r="C17" s="471"/>
      <c r="D17" s="472"/>
      <c r="E17" s="241">
        <v>3</v>
      </c>
    </row>
    <row r="18" spans="1:5" ht="15.75" thickBot="1">
      <c r="A18" s="470" t="s">
        <v>400</v>
      </c>
      <c r="B18" s="471"/>
      <c r="C18" s="471"/>
      <c r="D18" s="472"/>
      <c r="E18" s="241">
        <v>0.65</v>
      </c>
    </row>
    <row r="19" spans="1:5" ht="15.75" thickBot="1">
      <c r="A19" s="244"/>
      <c r="B19" s="245"/>
      <c r="C19" s="245"/>
      <c r="D19" s="246" t="s">
        <v>401</v>
      </c>
      <c r="E19" s="247">
        <f>(((1+SUM(E8,E9,E10)/100)*(1+E12/100)*(1+E14/100))/(1-(SUM(E16:E18))/100)-1)*100</f>
        <v>24.000000000000021</v>
      </c>
    </row>
    <row r="20" spans="1:5">
      <c r="A20" s="244"/>
      <c r="B20" s="244"/>
      <c r="C20" s="244"/>
      <c r="D20" s="244"/>
      <c r="E20" s="244"/>
    </row>
    <row r="21" spans="1:5">
      <c r="A21" s="244" t="s">
        <v>402</v>
      </c>
      <c r="B21" s="244"/>
      <c r="C21" s="244"/>
      <c r="D21" s="244"/>
      <c r="E21" s="244"/>
    </row>
    <row r="22" spans="1:5">
      <c r="A22" s="248"/>
      <c r="B22" s="244"/>
      <c r="C22" s="244"/>
      <c r="D22" s="244"/>
      <c r="E22" s="244"/>
    </row>
    <row r="23" spans="1:5">
      <c r="A23" s="248"/>
      <c r="B23" s="244"/>
      <c r="C23" s="244"/>
      <c r="D23" s="244"/>
      <c r="E23" s="244"/>
    </row>
    <row r="24" spans="1:5">
      <c r="A24" s="248"/>
      <c r="B24" s="244"/>
      <c r="C24" s="244"/>
      <c r="D24" s="244"/>
      <c r="E24" s="244"/>
    </row>
    <row r="25" spans="1:5">
      <c r="A25" s="249" t="s">
        <v>403</v>
      </c>
      <c r="B25" s="249"/>
      <c r="C25" s="249"/>
      <c r="D25" s="244"/>
      <c r="E25" s="244"/>
    </row>
    <row r="26" spans="1:5">
      <c r="A26" s="244" t="s">
        <v>404</v>
      </c>
      <c r="B26" s="244"/>
      <c r="C26" s="244"/>
      <c r="D26" s="244"/>
      <c r="E26" s="244"/>
    </row>
    <row r="27" spans="1:5">
      <c r="A27" s="244" t="s">
        <v>405</v>
      </c>
      <c r="B27" s="244"/>
      <c r="C27" s="244"/>
      <c r="D27" s="244"/>
      <c r="E27" s="244"/>
    </row>
    <row r="28" spans="1:5">
      <c r="A28" s="244" t="s">
        <v>406</v>
      </c>
      <c r="B28" s="244"/>
      <c r="C28" s="244"/>
      <c r="D28" s="244"/>
      <c r="E28" s="244"/>
    </row>
    <row r="29" spans="1:5">
      <c r="A29" s="244" t="s">
        <v>407</v>
      </c>
      <c r="B29" s="244"/>
      <c r="C29" s="244"/>
      <c r="D29" s="244"/>
      <c r="E29" s="244"/>
    </row>
    <row r="30" spans="1:5">
      <c r="A30" s="244"/>
    </row>
  </sheetData>
  <dataConsolidate/>
  <mergeCells count="16">
    <mergeCell ref="A18:D18"/>
    <mergeCell ref="A7:E7"/>
    <mergeCell ref="A1:C4"/>
    <mergeCell ref="D1:E4"/>
    <mergeCell ref="A5:E5"/>
    <mergeCell ref="A6:D6"/>
    <mergeCell ref="A13:E13"/>
    <mergeCell ref="A14:D14"/>
    <mergeCell ref="A15:E15"/>
    <mergeCell ref="A16:D16"/>
    <mergeCell ref="A17:D17"/>
    <mergeCell ref="A8:D8"/>
    <mergeCell ref="A9:D9"/>
    <mergeCell ref="A10:D10"/>
    <mergeCell ref="A11:E11"/>
    <mergeCell ref="A12:D12"/>
  </mergeCells>
  <printOptions horizontalCentered="1"/>
  <pageMargins left="0.51181102362204722" right="0.51181102362204722" top="0.78740157480314965" bottom="0.78740157480314965" header="0.31496062992125984" footer="0.31496062992125984"/>
  <pageSetup paperSize="9" scale="87"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S38"/>
  <sheetViews>
    <sheetView tabSelected="1" view="pageBreakPreview" zoomScaleNormal="110" zoomScaleSheetLayoutView="100" workbookViewId="0">
      <selection sqref="A1:K29"/>
    </sheetView>
  </sheetViews>
  <sheetFormatPr defaultColWidth="9.140625" defaultRowHeight="12.75"/>
  <cols>
    <col min="1" max="1" width="6.42578125" style="185" customWidth="1"/>
    <col min="2" max="2" width="21.85546875" style="185" customWidth="1"/>
    <col min="3" max="3" width="8.28515625" style="185" bestFit="1" customWidth="1"/>
    <col min="4" max="4" width="4.42578125" style="185" customWidth="1"/>
    <col min="5" max="11" width="19.140625" style="185" customWidth="1"/>
    <col min="12" max="12" width="17.140625" style="185" hidden="1" customWidth="1"/>
    <col min="13" max="13" width="17.5703125" style="185" hidden="1" customWidth="1"/>
    <col min="14" max="14" width="0" style="185" hidden="1" customWidth="1"/>
    <col min="15" max="15" width="13.140625" style="185" hidden="1" customWidth="1"/>
    <col min="16" max="16" width="15" style="185" bestFit="1" customWidth="1"/>
    <col min="17" max="17" width="12.42578125" style="185" bestFit="1" customWidth="1"/>
    <col min="18" max="18" width="13.85546875" style="185" bestFit="1" customWidth="1"/>
    <col min="19" max="16384" width="9.140625" style="185"/>
  </cols>
  <sheetData>
    <row r="1" spans="1:18" ht="24" customHeight="1" thickBot="1">
      <c r="A1" s="270"/>
      <c r="B1" s="258"/>
      <c r="C1" s="258"/>
      <c r="D1" s="258"/>
      <c r="E1" s="258"/>
      <c r="F1" s="259"/>
      <c r="G1" s="496" t="str">
        <f>'Fl Rosto 1'!C5</f>
        <v>ORÇAMENTO - LOTE 01
SANEAMENTO DA COMUNIDADE VALE VERDE - JACARÉ - NITERÓI / RJ</v>
      </c>
      <c r="H1" s="380"/>
      <c r="I1" s="497"/>
      <c r="J1" s="256" t="s">
        <v>408</v>
      </c>
      <c r="K1" s="257" t="s">
        <v>409</v>
      </c>
    </row>
    <row r="2" spans="1:18" ht="23.25" customHeight="1">
      <c r="A2" s="271"/>
      <c r="B2" s="260"/>
      <c r="C2" s="260"/>
      <c r="D2" s="260"/>
      <c r="E2" s="260"/>
      <c r="F2" s="261"/>
      <c r="G2" s="498"/>
      <c r="H2" s="382"/>
      <c r="I2" s="499"/>
      <c r="J2" s="355" t="str">
        <f>'Fl Rosto 1'!H4</f>
        <v>JA-VV-PB-OR-001-R0</v>
      </c>
      <c r="K2" s="358">
        <v>0</v>
      </c>
    </row>
    <row r="3" spans="1:18" ht="30" customHeight="1">
      <c r="A3" s="271"/>
      <c r="B3" s="260"/>
      <c r="C3" s="260"/>
      <c r="D3" s="260"/>
      <c r="E3" s="260"/>
      <c r="F3" s="261"/>
      <c r="G3" s="498"/>
      <c r="H3" s="382"/>
      <c r="I3" s="499"/>
      <c r="J3" s="468"/>
      <c r="K3" s="359"/>
    </row>
    <row r="4" spans="1:18" ht="20.100000000000001" customHeight="1" thickBot="1">
      <c r="A4" s="272"/>
      <c r="B4" s="273"/>
      <c r="C4" s="273"/>
      <c r="D4" s="273"/>
      <c r="E4" s="273"/>
      <c r="F4" s="269"/>
      <c r="G4" s="500"/>
      <c r="H4" s="384"/>
      <c r="I4" s="501"/>
      <c r="J4" s="469"/>
      <c r="K4" s="360"/>
    </row>
    <row r="5" spans="1:18" ht="20.100000000000001" customHeight="1">
      <c r="A5" s="494" t="s">
        <v>359</v>
      </c>
      <c r="B5" s="495"/>
      <c r="C5" s="495"/>
      <c r="D5" s="495"/>
      <c r="E5" s="495"/>
      <c r="F5" s="495"/>
      <c r="G5" s="495"/>
      <c r="H5" s="495"/>
      <c r="I5" s="495"/>
      <c r="J5" s="495"/>
      <c r="K5" s="268"/>
    </row>
    <row r="6" spans="1:18" ht="15.75" customHeight="1">
      <c r="A6" s="494"/>
      <c r="B6" s="495"/>
      <c r="C6" s="495"/>
      <c r="D6" s="495"/>
      <c r="E6" s="495"/>
      <c r="F6" s="495"/>
      <c r="G6" s="495"/>
      <c r="H6" s="495"/>
      <c r="I6" s="495"/>
      <c r="J6" s="495"/>
      <c r="K6" s="187" t="s">
        <v>360</v>
      </c>
    </row>
    <row r="7" spans="1:18" ht="20.100000000000001" customHeight="1" thickBot="1">
      <c r="A7" s="527"/>
      <c r="B7" s="528"/>
      <c r="C7" s="528"/>
      <c r="D7" s="528"/>
      <c r="E7" s="529" t="s">
        <v>361</v>
      </c>
      <c r="F7" s="529"/>
      <c r="G7" s="529"/>
      <c r="H7" s="529"/>
      <c r="I7" s="529"/>
      <c r="J7" s="529"/>
      <c r="K7" s="530"/>
    </row>
    <row r="8" spans="1:18" ht="15.75">
      <c r="A8" s="531" t="s">
        <v>9</v>
      </c>
      <c r="B8" s="532" t="s">
        <v>362</v>
      </c>
      <c r="C8" s="532" t="s">
        <v>59</v>
      </c>
      <c r="D8" s="533"/>
      <c r="E8" s="534" t="s">
        <v>363</v>
      </c>
      <c r="F8" s="534" t="s">
        <v>364</v>
      </c>
      <c r="G8" s="534" t="s">
        <v>365</v>
      </c>
      <c r="H8" s="534" t="s">
        <v>366</v>
      </c>
      <c r="I8" s="534" t="s">
        <v>367</v>
      </c>
      <c r="J8" s="534" t="s">
        <v>368</v>
      </c>
      <c r="K8" s="535" t="s">
        <v>369</v>
      </c>
      <c r="L8" s="188"/>
      <c r="M8" s="189" t="e">
        <f>J12+M10</f>
        <v>#REF!</v>
      </c>
    </row>
    <row r="9" spans="1:18" ht="12.75" customHeight="1">
      <c r="A9" s="502"/>
      <c r="B9" s="491"/>
      <c r="C9" s="491"/>
      <c r="D9" s="492"/>
      <c r="E9" s="190" t="s">
        <v>370</v>
      </c>
      <c r="F9" s="190" t="s">
        <v>371</v>
      </c>
      <c r="G9" s="190" t="s">
        <v>372</v>
      </c>
      <c r="H9" s="190" t="s">
        <v>373</v>
      </c>
      <c r="I9" s="190" t="s">
        <v>374</v>
      </c>
      <c r="J9" s="190" t="s">
        <v>375</v>
      </c>
      <c r="K9" s="493"/>
      <c r="L9" s="188"/>
      <c r="M9" s="188"/>
    </row>
    <row r="10" spans="1:18" ht="12.75" customHeight="1">
      <c r="A10" s="504" t="s">
        <v>376</v>
      </c>
      <c r="B10" s="505" t="s">
        <v>118</v>
      </c>
      <c r="C10" s="507">
        <f>K12/($K$12+$K$15+$K$18+$K$21)</f>
        <v>0.1565092733592979</v>
      </c>
      <c r="D10" s="191" t="s">
        <v>59</v>
      </c>
      <c r="E10" s="192">
        <v>0.4</v>
      </c>
      <c r="F10" s="192">
        <v>0.16</v>
      </c>
      <c r="G10" s="192">
        <v>0.16</v>
      </c>
      <c r="H10" s="192">
        <v>0.16</v>
      </c>
      <c r="I10" s="193">
        <v>0.06</v>
      </c>
      <c r="J10" s="193">
        <v>0.06</v>
      </c>
      <c r="K10" s="194">
        <f>SUM(E10:J10)</f>
        <v>1.0000000000000002</v>
      </c>
      <c r="L10" s="195">
        <f>SUM(E10:J10)</f>
        <v>1.0000000000000002</v>
      </c>
      <c r="M10" s="503" t="e">
        <f>#REF!-L12</f>
        <v>#REF!</v>
      </c>
      <c r="R10" s="196"/>
    </row>
    <row r="11" spans="1:18" ht="6" customHeight="1">
      <c r="A11" s="504"/>
      <c r="B11" s="506"/>
      <c r="C11" s="507"/>
      <c r="D11" s="191"/>
      <c r="E11" s="217"/>
      <c r="F11" s="217"/>
      <c r="G11" s="217"/>
      <c r="H11" s="217"/>
      <c r="I11" s="217"/>
      <c r="J11" s="217"/>
      <c r="K11" s="275"/>
      <c r="L11" s="188"/>
      <c r="M11" s="503"/>
    </row>
    <row r="12" spans="1:18" ht="12.75" customHeight="1">
      <c r="A12" s="504"/>
      <c r="B12" s="506"/>
      <c r="C12" s="507"/>
      <c r="D12" s="191" t="s">
        <v>377</v>
      </c>
      <c r="E12" s="197">
        <f>$K$12*E10</f>
        <v>97820.280599999998</v>
      </c>
      <c r="F12" s="197">
        <f t="shared" ref="F12:J12" si="0">$K$12*F10</f>
        <v>39128.112240000002</v>
      </c>
      <c r="G12" s="197">
        <f t="shared" si="0"/>
        <v>39128.112240000002</v>
      </c>
      <c r="H12" s="197">
        <f t="shared" si="0"/>
        <v>39128.112240000002</v>
      </c>
      <c r="I12" s="197">
        <f t="shared" si="0"/>
        <v>14673.042089999999</v>
      </c>
      <c r="J12" s="197">
        <f t="shared" si="0"/>
        <v>14673.042089999999</v>
      </c>
      <c r="K12" s="200">
        <f>RESUMO!G11</f>
        <v>244550.7015</v>
      </c>
      <c r="L12" s="201">
        <f>SUM(E12:J12)</f>
        <v>244550.70149999997</v>
      </c>
      <c r="M12" s="503"/>
      <c r="O12" s="202"/>
      <c r="P12" s="202"/>
      <c r="Q12" s="203"/>
    </row>
    <row r="13" spans="1:18" ht="12.75" customHeight="1">
      <c r="A13" s="504" t="s">
        <v>378</v>
      </c>
      <c r="B13" s="505" t="s">
        <v>379</v>
      </c>
      <c r="C13" s="507">
        <f t="shared" ref="C13" si="1">K15/($K$12+$K$15+$K$18+$K$21)</f>
        <v>0.20837808256403023</v>
      </c>
      <c r="D13" s="191" t="s">
        <v>59</v>
      </c>
      <c r="E13" s="192">
        <v>0.3</v>
      </c>
      <c r="F13" s="192">
        <v>0.3</v>
      </c>
      <c r="G13" s="192">
        <v>0.3</v>
      </c>
      <c r="H13" s="192">
        <v>0.1</v>
      </c>
      <c r="I13" s="204"/>
      <c r="J13" s="204"/>
      <c r="K13" s="194">
        <f>SUM(E13:J13)</f>
        <v>0.99999999999999989</v>
      </c>
      <c r="L13" s="195">
        <f>SUM(E13:J13)</f>
        <v>0.99999999999999989</v>
      </c>
      <c r="M13" s="503" t="e">
        <f>#REF!-L15</f>
        <v>#REF!</v>
      </c>
      <c r="R13" s="196"/>
    </row>
    <row r="14" spans="1:18" ht="6" customHeight="1">
      <c r="A14" s="504"/>
      <c r="B14" s="506"/>
      <c r="C14" s="507"/>
      <c r="D14" s="191"/>
      <c r="E14" s="217"/>
      <c r="F14" s="217"/>
      <c r="G14" s="217"/>
      <c r="H14" s="217"/>
      <c r="I14" s="205"/>
      <c r="J14" s="205"/>
      <c r="K14" s="206"/>
      <c r="L14" s="188"/>
      <c r="M14" s="503"/>
    </row>
    <row r="15" spans="1:18" ht="12.75" customHeight="1">
      <c r="A15" s="504"/>
      <c r="B15" s="506"/>
      <c r="C15" s="507"/>
      <c r="D15" s="191" t="s">
        <v>377</v>
      </c>
      <c r="E15" s="197">
        <f>$K$15*E13</f>
        <v>97679.20809</v>
      </c>
      <c r="F15" s="197">
        <f t="shared" ref="F15:H15" si="2">$K$15*F13</f>
        <v>97679.20809</v>
      </c>
      <c r="G15" s="197">
        <f t="shared" si="2"/>
        <v>97679.20809</v>
      </c>
      <c r="H15" s="197">
        <f t="shared" si="2"/>
        <v>32559.73603</v>
      </c>
      <c r="I15" s="197"/>
      <c r="J15" s="197"/>
      <c r="K15" s="207">
        <f>RESUMO!G12</f>
        <v>325597.3603</v>
      </c>
      <c r="L15" s="201">
        <f>SUM(E15:J15)</f>
        <v>325597.36030000006</v>
      </c>
      <c r="M15" s="503"/>
      <c r="O15" s="202"/>
      <c r="P15" s="202"/>
      <c r="Q15" s="203"/>
      <c r="R15" s="196"/>
    </row>
    <row r="16" spans="1:18" ht="12.75" customHeight="1">
      <c r="A16" s="504" t="s">
        <v>380</v>
      </c>
      <c r="B16" s="505" t="s">
        <v>381</v>
      </c>
      <c r="C16" s="507">
        <f t="shared" ref="C16" si="3">K18/($K$12+$K$15+$K$18+$K$21)</f>
        <v>0.19417751783198794</v>
      </c>
      <c r="D16" s="191" t="s">
        <v>59</v>
      </c>
      <c r="E16" s="208"/>
      <c r="F16" s="192">
        <v>0.3</v>
      </c>
      <c r="G16" s="192">
        <v>0.3</v>
      </c>
      <c r="H16" s="192">
        <v>0.3</v>
      </c>
      <c r="I16" s="209">
        <v>0.1</v>
      </c>
      <c r="J16" s="210"/>
      <c r="K16" s="194">
        <f>SUM(E16:J16)</f>
        <v>0.99999999999999989</v>
      </c>
      <c r="L16" s="195">
        <f>SUM(E16:J16)</f>
        <v>0.99999999999999989</v>
      </c>
      <c r="M16" s="503" t="e">
        <f>#REF!-L18</f>
        <v>#REF!</v>
      </c>
      <c r="N16" s="196">
        <f>SUM(F16:J16)</f>
        <v>0.99999999999999989</v>
      </c>
      <c r="O16" s="211">
        <f>100%-N16</f>
        <v>0</v>
      </c>
      <c r="Q16" s="203"/>
      <c r="R16" s="196"/>
    </row>
    <row r="17" spans="1:19" ht="6" customHeight="1">
      <c r="A17" s="504"/>
      <c r="B17" s="506"/>
      <c r="C17" s="507"/>
      <c r="D17" s="191"/>
      <c r="E17" s="212"/>
      <c r="F17" s="217"/>
      <c r="G17" s="217"/>
      <c r="H17" s="217"/>
      <c r="I17" s="217"/>
      <c r="J17" s="205"/>
      <c r="K17" s="206"/>
      <c r="L17" s="188"/>
      <c r="M17" s="503"/>
      <c r="O17" s="213"/>
    </row>
    <row r="18" spans="1:19" ht="12.75" customHeight="1">
      <c r="A18" s="504"/>
      <c r="B18" s="506"/>
      <c r="C18" s="507"/>
      <c r="D18" s="191" t="s">
        <v>377</v>
      </c>
      <c r="E18" s="214"/>
      <c r="F18" s="197">
        <f>$K$18*F16</f>
        <v>91022.558309999993</v>
      </c>
      <c r="G18" s="197">
        <f t="shared" ref="G18:I18" si="4">$K$18*G16</f>
        <v>91022.558309999993</v>
      </c>
      <c r="H18" s="197">
        <f t="shared" si="4"/>
        <v>91022.558309999993</v>
      </c>
      <c r="I18" s="197">
        <f t="shared" si="4"/>
        <v>30340.852769999998</v>
      </c>
      <c r="J18" s="199"/>
      <c r="K18" s="207">
        <f>RESUMO!G13</f>
        <v>303408.52769999998</v>
      </c>
      <c r="L18" s="201">
        <f>SUM(E18:J18)</f>
        <v>303408.52769999998</v>
      </c>
      <c r="M18" s="503"/>
      <c r="O18" s="215"/>
      <c r="P18" s="202"/>
      <c r="Q18" s="203"/>
    </row>
    <row r="19" spans="1:19" ht="12.75" customHeight="1">
      <c r="A19" s="504" t="s">
        <v>382</v>
      </c>
      <c r="B19" s="505" t="s">
        <v>420</v>
      </c>
      <c r="C19" s="507">
        <f t="shared" ref="C19" si="5">K21/($K$12+$K$15+$K$18+$K$21)</f>
        <v>0.44093512624468401</v>
      </c>
      <c r="D19" s="191" t="s">
        <v>59</v>
      </c>
      <c r="E19" s="216"/>
      <c r="F19" s="192">
        <v>0.2</v>
      </c>
      <c r="G19" s="192">
        <v>0.2</v>
      </c>
      <c r="H19" s="192">
        <v>0.2</v>
      </c>
      <c r="I19" s="192">
        <v>0.2</v>
      </c>
      <c r="J19" s="192">
        <v>0.2</v>
      </c>
      <c r="K19" s="194">
        <f>SUM(E19:J19)</f>
        <v>1</v>
      </c>
      <c r="L19" s="195">
        <f>SUM(E19:J19)</f>
        <v>1</v>
      </c>
      <c r="M19" s="503" t="e">
        <f>#REF!-L21</f>
        <v>#REF!</v>
      </c>
      <c r="N19" s="196">
        <f>SUM(F19:J19)</f>
        <v>1</v>
      </c>
      <c r="O19" s="202"/>
      <c r="P19" s="202"/>
    </row>
    <row r="20" spans="1:19" ht="6" customHeight="1">
      <c r="A20" s="504"/>
      <c r="B20" s="506"/>
      <c r="C20" s="507"/>
      <c r="D20" s="191"/>
      <c r="E20" s="212"/>
      <c r="F20" s="217"/>
      <c r="G20" s="217"/>
      <c r="H20" s="217"/>
      <c r="I20" s="218"/>
      <c r="J20" s="218"/>
      <c r="K20" s="206"/>
      <c r="L20" s="188"/>
      <c r="M20" s="503"/>
      <c r="O20" s="202"/>
      <c r="P20" s="202"/>
      <c r="R20" s="185" t="s">
        <v>383</v>
      </c>
    </row>
    <row r="21" spans="1:19" ht="12.75" customHeight="1">
      <c r="A21" s="504"/>
      <c r="B21" s="506"/>
      <c r="C21" s="507"/>
      <c r="D21" s="191" t="s">
        <v>377</v>
      </c>
      <c r="E21" s="214"/>
      <c r="F21" s="197">
        <f>$K$21*F19</f>
        <v>137795.02278000003</v>
      </c>
      <c r="G21" s="197">
        <f t="shared" ref="G21:J21" si="6">$K$21*G19</f>
        <v>137795.02278000003</v>
      </c>
      <c r="H21" s="197">
        <f t="shared" si="6"/>
        <v>137795.02278000003</v>
      </c>
      <c r="I21" s="197">
        <f t="shared" si="6"/>
        <v>137795.02278000003</v>
      </c>
      <c r="J21" s="197">
        <f t="shared" si="6"/>
        <v>137795.02278000003</v>
      </c>
      <c r="K21" s="219">
        <f>RESUMO!G14</f>
        <v>688975.11390000011</v>
      </c>
      <c r="L21" s="201">
        <f>SUM(E21:J21)</f>
        <v>688975.11390000011</v>
      </c>
      <c r="M21" s="503"/>
      <c r="O21" s="202"/>
      <c r="P21" s="202"/>
      <c r="Q21" s="203"/>
      <c r="R21" s="203"/>
      <c r="S21" s="196"/>
    </row>
    <row r="22" spans="1:19" ht="12.6" customHeight="1">
      <c r="A22" s="504" t="s">
        <v>384</v>
      </c>
      <c r="B22" s="514" t="str">
        <f>"BDI - "&amp;ROUND('BDI '!E19,2)&amp;"%"</f>
        <v>BDI - 24%</v>
      </c>
      <c r="C22" s="515"/>
      <c r="D22" s="191" t="s">
        <v>59</v>
      </c>
      <c r="E22" s="220">
        <f>E24/$K$24</f>
        <v>0.12511713411292824</v>
      </c>
      <c r="F22" s="220">
        <f t="shared" ref="F22:J22" si="7">F24/$K$24</f>
        <v>0.23399518910522987</v>
      </c>
      <c r="G22" s="220">
        <f t="shared" si="7"/>
        <v>0.23399518910522987</v>
      </c>
      <c r="H22" s="220">
        <f t="shared" si="7"/>
        <v>0.19231957259242388</v>
      </c>
      <c r="I22" s="220">
        <f t="shared" si="7"/>
        <v>0.11699533343369346</v>
      </c>
      <c r="J22" s="220">
        <f t="shared" si="7"/>
        <v>9.7577581650494669E-2</v>
      </c>
      <c r="K22" s="194">
        <f>SUM(E22:J22)</f>
        <v>1</v>
      </c>
      <c r="L22" s="201"/>
      <c r="M22" s="221"/>
      <c r="O22" s="202"/>
      <c r="P22" s="202"/>
      <c r="Q22" s="203"/>
    </row>
    <row r="23" spans="1:19" ht="6.6" customHeight="1">
      <c r="A23" s="504"/>
      <c r="B23" s="516"/>
      <c r="C23" s="517"/>
      <c r="D23" s="191"/>
      <c r="E23" s="223"/>
      <c r="F23" s="222"/>
      <c r="G23" s="222"/>
      <c r="H23" s="222"/>
      <c r="I23" s="224"/>
      <c r="J23" s="224"/>
      <c r="K23" s="274"/>
      <c r="L23" s="201"/>
      <c r="M23" s="221"/>
      <c r="O23" s="202"/>
      <c r="P23" s="202"/>
    </row>
    <row r="24" spans="1:19" ht="12" customHeight="1">
      <c r="A24" s="522"/>
      <c r="B24" s="516"/>
      <c r="C24" s="517"/>
      <c r="D24" s="191" t="s">
        <v>377</v>
      </c>
      <c r="E24" s="198">
        <f>(E12+E15+E18+E21)*'BDI '!$E$19/100</f>
        <v>46919.877285600043</v>
      </c>
      <c r="F24" s="198">
        <f>(F12+F15+F18+F21)*'BDI '!$E$19/100</f>
        <v>87749.976340800073</v>
      </c>
      <c r="G24" s="198">
        <f>(G12+G15+G18+G21)*'BDI '!$E$19/100</f>
        <v>87749.976340800073</v>
      </c>
      <c r="H24" s="198">
        <f>(H12+H15+H18+H21)*'BDI '!$E$19/100</f>
        <v>72121.303046400077</v>
      </c>
      <c r="I24" s="198">
        <f>(I12+I15+I18+I21)*'BDI '!$E$19/100</f>
        <v>43874.140233600046</v>
      </c>
      <c r="J24" s="198">
        <f>(J12+J15+J18+J21)*'BDI '!$E$19/100</f>
        <v>36592.335568800037</v>
      </c>
      <c r="K24" s="219">
        <f>E24+F24+G24+H24+I24+J24</f>
        <v>375007.60881600034</v>
      </c>
      <c r="L24" s="201"/>
      <c r="M24" s="221"/>
      <c r="P24" s="202"/>
      <c r="Q24" s="203"/>
      <c r="R24" s="196"/>
    </row>
    <row r="25" spans="1:19" ht="15.6" customHeight="1">
      <c r="A25" s="536"/>
      <c r="B25" s="525"/>
      <c r="C25" s="526"/>
      <c r="D25" s="521"/>
      <c r="E25" s="186"/>
      <c r="F25" s="225"/>
      <c r="G25" s="226"/>
      <c r="H25" s="227"/>
      <c r="I25" s="199"/>
      <c r="J25" s="228" t="s">
        <v>5</v>
      </c>
      <c r="K25" s="229"/>
      <c r="L25" s="201"/>
      <c r="M25" s="221"/>
      <c r="Q25" s="203"/>
      <c r="R25" s="196"/>
    </row>
    <row r="26" spans="1:19" ht="16.5" customHeight="1">
      <c r="A26" s="523" t="s">
        <v>5</v>
      </c>
      <c r="B26" s="524" t="s">
        <v>385</v>
      </c>
      <c r="C26" s="524"/>
      <c r="D26" s="191" t="s">
        <v>377</v>
      </c>
      <c r="E26" s="230">
        <f>E12+E15+E18+E21+E24</f>
        <v>242419.36597560003</v>
      </c>
      <c r="F26" s="230">
        <f>F12+F15+F18+F21+F24</f>
        <v>453374.87776080007</v>
      </c>
      <c r="G26" s="230">
        <f>G12+G15+G18+G21+G24</f>
        <v>453374.87776080007</v>
      </c>
      <c r="H26" s="230">
        <f>H12+H15+H18+H21+H24</f>
        <v>372626.73240640014</v>
      </c>
      <c r="I26" s="230">
        <f>I12+I15+I18+I21+I24</f>
        <v>226683.05787360008</v>
      </c>
      <c r="J26" s="230">
        <f>J12+J15+J18+J21+J24</f>
        <v>189060.40043880008</v>
      </c>
      <c r="K26" s="231"/>
      <c r="L26" s="201">
        <f>SUM(E26:J26)</f>
        <v>1937539.3122160004</v>
      </c>
      <c r="M26" s="221" t="e">
        <f>#REF!-L26</f>
        <v>#REF!</v>
      </c>
      <c r="P26" s="203"/>
      <c r="Q26" s="203"/>
    </row>
    <row r="27" spans="1:19" ht="15.75" customHeight="1">
      <c r="A27" s="518"/>
      <c r="B27" s="519" t="s">
        <v>386</v>
      </c>
      <c r="C27" s="519"/>
      <c r="D27" s="191" t="s">
        <v>377</v>
      </c>
      <c r="E27" s="230">
        <f>E26</f>
        <v>242419.36597560003</v>
      </c>
      <c r="F27" s="230">
        <f>E27+F26</f>
        <v>695794.24373640004</v>
      </c>
      <c r="G27" s="230">
        <f>G26+F27</f>
        <v>1149169.1214972001</v>
      </c>
      <c r="H27" s="230">
        <f>H26+G27</f>
        <v>1521795.8539036002</v>
      </c>
      <c r="I27" s="230">
        <f>I26+H27</f>
        <v>1748478.9117772004</v>
      </c>
      <c r="J27" s="230">
        <f>J26+I27</f>
        <v>1937539.3122160004</v>
      </c>
      <c r="K27" s="232">
        <f>K12+K15+K18+K21+K24</f>
        <v>1937539.3122160004</v>
      </c>
      <c r="L27" s="201"/>
      <c r="M27" s="221"/>
      <c r="Q27" s="203"/>
    </row>
    <row r="28" spans="1:19" ht="15.6" customHeight="1">
      <c r="A28" s="508"/>
      <c r="B28" s="509"/>
      <c r="C28" s="509"/>
      <c r="D28" s="509"/>
      <c r="E28" s="509"/>
      <c r="F28" s="509"/>
      <c r="G28" s="509"/>
      <c r="H28" s="509"/>
      <c r="I28" s="509"/>
      <c r="J28" s="509"/>
      <c r="K28" s="510"/>
      <c r="L28" s="188"/>
      <c r="M28" s="188"/>
      <c r="Q28" s="233"/>
      <c r="R28" s="234"/>
    </row>
    <row r="29" spans="1:19" ht="15" customHeight="1" thickBot="1">
      <c r="A29" s="511"/>
      <c r="B29" s="512"/>
      <c r="C29" s="512"/>
      <c r="D29" s="512"/>
      <c r="E29" s="512"/>
      <c r="F29" s="512"/>
      <c r="G29" s="512"/>
      <c r="H29" s="512"/>
      <c r="I29" s="512"/>
      <c r="J29" s="512"/>
      <c r="K29" s="513"/>
    </row>
    <row r="30" spans="1:19">
      <c r="I30" s="235"/>
      <c r="J30" s="236"/>
      <c r="K30" s="236"/>
    </row>
    <row r="31" spans="1:19">
      <c r="E31" s="520"/>
      <c r="J31" s="203"/>
      <c r="K31" s="203"/>
    </row>
    <row r="32" spans="1:19">
      <c r="G32" s="203"/>
      <c r="J32" s="203"/>
      <c r="K32" s="203"/>
    </row>
    <row r="33" spans="7:9">
      <c r="G33" s="203"/>
    </row>
    <row r="38" spans="7:9">
      <c r="G38" s="237"/>
      <c r="I38" s="237"/>
    </row>
  </sheetData>
  <mergeCells count="35">
    <mergeCell ref="A28:K28"/>
    <mergeCell ref="A29:K29"/>
    <mergeCell ref="A22:A24"/>
    <mergeCell ref="B22:C24"/>
    <mergeCell ref="A26:A27"/>
    <mergeCell ref="B26:C26"/>
    <mergeCell ref="B27:C27"/>
    <mergeCell ref="M16:M18"/>
    <mergeCell ref="A19:A21"/>
    <mergeCell ref="B19:B21"/>
    <mergeCell ref="C19:C21"/>
    <mergeCell ref="M19:M21"/>
    <mergeCell ref="A16:A18"/>
    <mergeCell ref="B16:B18"/>
    <mergeCell ref="C16:C18"/>
    <mergeCell ref="M10:M12"/>
    <mergeCell ref="A13:A15"/>
    <mergeCell ref="B13:B15"/>
    <mergeCell ref="C13:C15"/>
    <mergeCell ref="M13:M15"/>
    <mergeCell ref="A10:A12"/>
    <mergeCell ref="B10:B12"/>
    <mergeCell ref="C10:C12"/>
    <mergeCell ref="C8:C9"/>
    <mergeCell ref="D8:D9"/>
    <mergeCell ref="K8:K9"/>
    <mergeCell ref="A5:J5"/>
    <mergeCell ref="K2:K4"/>
    <mergeCell ref="J2:J4"/>
    <mergeCell ref="G1:I4"/>
    <mergeCell ref="A6:J6"/>
    <mergeCell ref="A7:D7"/>
    <mergeCell ref="E7:K7"/>
    <mergeCell ref="A8:A9"/>
    <mergeCell ref="B8:B9"/>
  </mergeCells>
  <printOptions horizontalCentered="1"/>
  <pageMargins left="0.39370078740157483" right="0.39370078740157483" top="0.78740157480314965" bottom="0.6692913385826772" header="0.39370078740157483" footer="0.35433070866141736"/>
  <pageSetup paperSize="9" scale="79" orientation="landscape" r:id="rId1"/>
  <headerFooter alignWithMargins="0"/>
  <drawing r:id="rId2"/>
  <legacyDrawing r:id="rId3"/>
  <oleObjects>
    <mc:AlternateContent xmlns:mc="http://schemas.openxmlformats.org/markup-compatibility/2006">
      <mc:Choice Requires="x14">
        <oleObject progId="PBrush" shapeId="28681" r:id="rId4">
          <objectPr defaultSize="0" autoPict="0" r:id="rId5">
            <anchor moveWithCells="1" sizeWithCells="1">
              <from>
                <xdr:col>1</xdr:col>
                <xdr:colOff>161925</xdr:colOff>
                <xdr:row>1</xdr:row>
                <xdr:rowOff>28575</xdr:rowOff>
              </from>
              <to>
                <xdr:col>2</xdr:col>
                <xdr:colOff>485775</xdr:colOff>
                <xdr:row>2</xdr:row>
                <xdr:rowOff>228600</xdr:rowOff>
              </to>
            </anchor>
          </objectPr>
        </oleObject>
      </mc:Choice>
      <mc:Fallback>
        <oleObject progId="PBrush" shapeId="28681" r:id="rId4"/>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30"/>
  <sheetViews>
    <sheetView zoomScaleNormal="100" workbookViewId="0">
      <selection activeCell="B2" sqref="B2:G18"/>
    </sheetView>
  </sheetViews>
  <sheetFormatPr defaultColWidth="9.140625" defaultRowHeight="15"/>
  <cols>
    <col min="1" max="2" width="9.140625" style="78"/>
    <col min="3" max="3" width="51" style="78" customWidth="1"/>
    <col min="4" max="5" width="15.7109375" style="78" customWidth="1"/>
    <col min="6" max="6" width="23.140625" style="78" customWidth="1"/>
    <col min="7" max="7" width="17" style="78" customWidth="1"/>
    <col min="8" max="8" width="11.7109375" style="78" customWidth="1"/>
    <col min="9" max="9" width="14.28515625" style="78" customWidth="1"/>
    <col min="10" max="10" width="14.5703125" style="78" customWidth="1"/>
    <col min="11" max="11" width="9.140625" style="78"/>
    <col min="12" max="12" width="35" style="78" customWidth="1"/>
    <col min="13" max="16384" width="9.140625" style="78"/>
  </cols>
  <sheetData>
    <row r="1" spans="2:10" ht="15.75" thickBot="1"/>
    <row r="2" spans="2:10" ht="17.25" thickBot="1">
      <c r="B2" s="250"/>
      <c r="C2" s="251"/>
      <c r="D2" s="352" t="str">
        <f>'Fl Rosto 1'!C5</f>
        <v>ORÇAMENTO - LOTE 01
SANEAMENTO DA COMUNIDADE VALE VERDE - JACARÉ - NITERÓI / RJ</v>
      </c>
      <c r="E2" s="352"/>
      <c r="F2" s="256" t="s">
        <v>408</v>
      </c>
      <c r="G2" s="257" t="s">
        <v>409</v>
      </c>
    </row>
    <row r="3" spans="2:10">
      <c r="B3" s="252"/>
      <c r="C3" s="253"/>
      <c r="D3" s="353"/>
      <c r="E3" s="353"/>
      <c r="F3" s="355" t="str">
        <f>'Fl Rosto 1'!H4</f>
        <v>JA-VV-PB-OR-001-R0</v>
      </c>
      <c r="G3" s="358">
        <v>0</v>
      </c>
    </row>
    <row r="4" spans="2:10">
      <c r="B4" s="252"/>
      <c r="C4" s="253"/>
      <c r="D4" s="353"/>
      <c r="E4" s="353"/>
      <c r="F4" s="356"/>
      <c r="G4" s="359"/>
    </row>
    <row r="5" spans="2:10" ht="15.75" thickBot="1">
      <c r="B5" s="254"/>
      <c r="C5" s="255"/>
      <c r="D5" s="354"/>
      <c r="E5" s="354"/>
      <c r="F5" s="357"/>
      <c r="G5" s="360"/>
    </row>
    <row r="6" spans="2:10" ht="15.75" thickBot="1">
      <c r="B6" s="180"/>
      <c r="C6" s="181"/>
      <c r="D6" s="181"/>
      <c r="E6" s="181"/>
      <c r="F6" s="181"/>
      <c r="G6" s="182"/>
    </row>
    <row r="7" spans="2:10" ht="29.25" customHeight="1" thickBot="1">
      <c r="B7" s="361" t="s">
        <v>425</v>
      </c>
      <c r="C7" s="362"/>
      <c r="D7" s="362"/>
      <c r="E7" s="362"/>
      <c r="F7" s="362"/>
      <c r="G7" s="363"/>
    </row>
    <row r="8" spans="2:10" ht="15.75" customHeight="1" thickBot="1">
      <c r="B8" s="121"/>
      <c r="C8" s="122"/>
      <c r="D8" s="122"/>
      <c r="E8" s="122"/>
      <c r="F8" s="122"/>
      <c r="G8" s="172" t="s">
        <v>272</v>
      </c>
    </row>
    <row r="9" spans="2:10" ht="30.75" customHeight="1" thickBot="1">
      <c r="B9" s="162" t="s">
        <v>128</v>
      </c>
      <c r="C9" s="337" t="s">
        <v>0</v>
      </c>
      <c r="D9" s="338"/>
      <c r="E9" s="338"/>
      <c r="F9" s="339"/>
      <c r="G9" s="163" t="s">
        <v>4</v>
      </c>
    </row>
    <row r="10" spans="2:10" ht="15.75" customHeight="1">
      <c r="B10" s="349"/>
      <c r="C10" s="350"/>
      <c r="D10" s="350"/>
      <c r="E10" s="350"/>
      <c r="F10" s="350"/>
      <c r="G10" s="351"/>
    </row>
    <row r="11" spans="2:10" ht="21" customHeight="1">
      <c r="B11" s="116">
        <v>1</v>
      </c>
      <c r="C11" s="340" t="s">
        <v>118</v>
      </c>
      <c r="D11" s="340"/>
      <c r="E11" s="340"/>
      <c r="F11" s="340"/>
      <c r="G11" s="179">
        <f>'SERVIÇOS PRELIM'!G27</f>
        <v>244550.7015</v>
      </c>
    </row>
    <row r="12" spans="2:10" ht="21" customHeight="1">
      <c r="B12" s="116">
        <v>2</v>
      </c>
      <c r="C12" s="340" t="s">
        <v>140</v>
      </c>
      <c r="D12" s="340"/>
      <c r="E12" s="340"/>
      <c r="F12" s="340"/>
      <c r="G12" s="118">
        <f>DRENAGEM!G31</f>
        <v>325597.3603</v>
      </c>
      <c r="I12" s="133"/>
    </row>
    <row r="13" spans="2:10" ht="21" customHeight="1">
      <c r="B13" s="116">
        <v>3</v>
      </c>
      <c r="C13" s="340" t="s">
        <v>164</v>
      </c>
      <c r="D13" s="340"/>
      <c r="E13" s="340"/>
      <c r="F13" s="340"/>
      <c r="G13" s="141">
        <f>ESGOTO!G27</f>
        <v>303408.52769999998</v>
      </c>
      <c r="H13" s="77"/>
      <c r="I13" s="77"/>
      <c r="J13" s="77"/>
    </row>
    <row r="14" spans="2:10" ht="21" customHeight="1">
      <c r="B14" s="116">
        <v>4</v>
      </c>
      <c r="C14" s="340" t="s">
        <v>420</v>
      </c>
      <c r="D14" s="340"/>
      <c r="E14" s="340"/>
      <c r="F14" s="340"/>
      <c r="G14" s="118">
        <f>'PAV E PAISAGISMO'!G48</f>
        <v>688975.11390000011</v>
      </c>
      <c r="H14" s="77"/>
      <c r="I14" s="131"/>
      <c r="J14" s="77"/>
    </row>
    <row r="15" spans="2:10" ht="21" customHeight="1">
      <c r="B15" s="164"/>
      <c r="C15" s="165"/>
      <c r="D15" s="166"/>
      <c r="E15" s="166"/>
      <c r="F15" s="167"/>
      <c r="G15" s="141"/>
      <c r="H15" s="77"/>
      <c r="I15" s="131"/>
      <c r="J15" s="77"/>
    </row>
    <row r="16" spans="2:10" ht="21" customHeight="1" thickBot="1">
      <c r="B16" s="344" t="s">
        <v>198</v>
      </c>
      <c r="C16" s="345"/>
      <c r="D16" s="345"/>
      <c r="E16" s="345"/>
      <c r="F16" s="345"/>
      <c r="G16" s="142">
        <f>SUM(G11:G14)</f>
        <v>1562531.7034</v>
      </c>
      <c r="H16" s="81"/>
      <c r="I16" s="132"/>
    </row>
    <row r="17" spans="2:10" ht="21" customHeight="1" thickBot="1">
      <c r="B17" s="341" t="str">
        <f>"BDI - "&amp;ROUND('BDI '!E19,2)&amp;"%"</f>
        <v>BDI - 24%</v>
      </c>
      <c r="C17" s="342"/>
      <c r="D17" s="342"/>
      <c r="E17" s="342"/>
      <c r="F17" s="343"/>
      <c r="G17" s="143">
        <f>G16*'BDI '!E19/100</f>
        <v>375007.60881600028</v>
      </c>
      <c r="H17" s="81"/>
      <c r="I17" s="132"/>
      <c r="J17" s="79"/>
    </row>
    <row r="18" spans="2:10" ht="21.75" customHeight="1" thickBot="1">
      <c r="B18" s="346"/>
      <c r="C18" s="347"/>
      <c r="D18" s="347"/>
      <c r="E18" s="348"/>
      <c r="F18" s="144" t="s">
        <v>132</v>
      </c>
      <c r="G18" s="123">
        <f>SUM(G16:G17)</f>
        <v>1937539.3122160002</v>
      </c>
      <c r="H18" s="81"/>
      <c r="I18" s="132"/>
      <c r="J18" s="79"/>
    </row>
    <row r="19" spans="2:10">
      <c r="C19" s="79"/>
      <c r="D19" s="81"/>
      <c r="E19" s="81"/>
      <c r="F19" s="81"/>
      <c r="G19" s="81"/>
      <c r="H19" s="81"/>
      <c r="I19" s="132"/>
      <c r="J19" s="79"/>
    </row>
    <row r="20" spans="2:10">
      <c r="C20" s="79"/>
      <c r="D20" s="335"/>
      <c r="E20" s="335"/>
      <c r="F20" s="82"/>
      <c r="G20" s="336"/>
      <c r="H20" s="336"/>
      <c r="I20" s="134"/>
      <c r="J20" s="79"/>
    </row>
    <row r="21" spans="2:10">
      <c r="C21" s="79"/>
      <c r="D21" s="84"/>
      <c r="E21" s="85"/>
      <c r="F21" s="86"/>
      <c r="G21" s="87"/>
      <c r="H21" s="88"/>
      <c r="I21" s="88"/>
      <c r="J21" s="79"/>
    </row>
    <row r="22" spans="2:10">
      <c r="C22" s="79"/>
      <c r="D22" s="81"/>
      <c r="G22" s="81"/>
      <c r="H22" s="81"/>
      <c r="I22" s="81"/>
      <c r="J22" s="79"/>
    </row>
    <row r="23" spans="2:10">
      <c r="C23" s="79"/>
      <c r="D23" s="81"/>
      <c r="E23" s="81"/>
      <c r="F23" s="81"/>
      <c r="G23" s="81"/>
      <c r="H23" s="81"/>
      <c r="I23" s="81"/>
      <c r="J23" s="79"/>
    </row>
    <row r="24" spans="2:10">
      <c r="C24" s="79"/>
      <c r="D24" s="81"/>
      <c r="E24" s="81"/>
      <c r="F24" s="81"/>
      <c r="G24" s="119"/>
      <c r="H24" s="81"/>
      <c r="I24" s="81"/>
      <c r="J24" s="79"/>
    </row>
    <row r="25" spans="2:10">
      <c r="C25" s="79"/>
      <c r="D25" s="81"/>
      <c r="E25" s="79"/>
      <c r="F25" s="79"/>
      <c r="G25" s="81"/>
      <c r="H25" s="81"/>
      <c r="I25" s="81"/>
      <c r="J25" s="79"/>
    </row>
    <row r="26" spans="2:10">
      <c r="C26" s="79"/>
      <c r="D26" s="81"/>
      <c r="E26" s="79"/>
      <c r="F26" s="79"/>
      <c r="G26" s="81"/>
      <c r="H26" s="81"/>
      <c r="I26" s="81"/>
      <c r="J26" s="79"/>
    </row>
    <row r="27" spans="2:10">
      <c r="C27" s="79"/>
      <c r="D27" s="81"/>
      <c r="E27" s="89"/>
      <c r="F27" s="79"/>
      <c r="G27" s="81"/>
      <c r="H27" s="81"/>
      <c r="I27" s="81"/>
      <c r="J27" s="79"/>
    </row>
    <row r="28" spans="2:10">
      <c r="C28" s="79"/>
      <c r="D28" s="81"/>
      <c r="E28" s="79"/>
      <c r="F28" s="79"/>
      <c r="G28" s="81"/>
      <c r="H28" s="81"/>
      <c r="I28" s="81"/>
      <c r="J28" s="79"/>
    </row>
    <row r="29" spans="2:10">
      <c r="C29" s="79"/>
      <c r="D29" s="81"/>
      <c r="E29" s="90"/>
      <c r="F29" s="91"/>
      <c r="G29" s="81"/>
      <c r="H29" s="81"/>
      <c r="I29" s="81"/>
      <c r="J29" s="79"/>
    </row>
    <row r="30" spans="2:10">
      <c r="C30" s="79"/>
      <c r="D30" s="81"/>
      <c r="E30" s="90"/>
      <c r="F30" s="91"/>
      <c r="G30" s="81"/>
      <c r="H30" s="81"/>
      <c r="I30" s="81"/>
      <c r="J30" s="79"/>
    </row>
    <row r="31" spans="2:10">
      <c r="C31" s="79"/>
      <c r="D31" s="81"/>
      <c r="E31" s="90"/>
      <c r="F31" s="91"/>
      <c r="G31" s="81"/>
      <c r="H31" s="81"/>
      <c r="I31" s="81"/>
      <c r="J31" s="79"/>
    </row>
    <row r="32" spans="2:10">
      <c r="C32" s="79"/>
      <c r="D32" s="81"/>
      <c r="E32" s="90"/>
      <c r="F32" s="91"/>
      <c r="G32" s="81"/>
      <c r="H32" s="81"/>
      <c r="I32" s="81"/>
      <c r="J32" s="79"/>
    </row>
    <row r="33" spans="3:10">
      <c r="C33" s="79"/>
      <c r="D33" s="81"/>
      <c r="E33" s="90"/>
      <c r="F33" s="91"/>
      <c r="G33" s="81"/>
      <c r="H33" s="81"/>
      <c r="I33" s="81"/>
      <c r="J33" s="79"/>
    </row>
    <row r="34" spans="3:10">
      <c r="C34" s="79"/>
      <c r="D34" s="81"/>
      <c r="E34" s="90"/>
      <c r="F34" s="91"/>
      <c r="G34" s="81"/>
      <c r="H34" s="81"/>
      <c r="I34" s="81"/>
      <c r="J34" s="79"/>
    </row>
    <row r="35" spans="3:10">
      <c r="C35" s="79"/>
      <c r="D35" s="81"/>
      <c r="E35" s="90"/>
      <c r="F35" s="91"/>
      <c r="G35" s="81"/>
      <c r="H35" s="81"/>
      <c r="I35" s="81"/>
      <c r="J35" s="79"/>
    </row>
    <row r="36" spans="3:10">
      <c r="C36" s="79"/>
      <c r="D36" s="81"/>
      <c r="E36" s="92"/>
      <c r="F36" s="93"/>
      <c r="G36" s="81"/>
      <c r="H36" s="81"/>
      <c r="I36" s="81"/>
      <c r="J36" s="79"/>
    </row>
    <row r="37" spans="3:10">
      <c r="C37" s="79"/>
      <c r="D37" s="81"/>
      <c r="E37" s="81"/>
      <c r="F37" s="94"/>
      <c r="G37" s="81"/>
      <c r="H37" s="81"/>
      <c r="I37" s="81"/>
      <c r="J37" s="79"/>
    </row>
    <row r="38" spans="3:10">
      <c r="C38" s="79"/>
      <c r="D38" s="81"/>
      <c r="E38" s="79"/>
      <c r="F38" s="93"/>
      <c r="G38" s="81"/>
      <c r="H38" s="81"/>
      <c r="I38" s="81"/>
      <c r="J38" s="79"/>
    </row>
    <row r="39" spans="3:10">
      <c r="C39" s="79"/>
      <c r="D39" s="81"/>
      <c r="E39" s="79"/>
      <c r="F39" s="93"/>
      <c r="G39" s="81"/>
      <c r="H39" s="81"/>
      <c r="I39" s="81"/>
      <c r="J39" s="79"/>
    </row>
    <row r="40" spans="3:10">
      <c r="C40" s="79"/>
      <c r="D40" s="81"/>
      <c r="E40" s="90"/>
      <c r="F40" s="91"/>
      <c r="G40" s="81"/>
      <c r="H40" s="81"/>
      <c r="I40" s="81"/>
      <c r="J40" s="79"/>
    </row>
    <row r="41" spans="3:10">
      <c r="C41" s="79"/>
      <c r="D41" s="81"/>
      <c r="E41" s="90"/>
      <c r="F41" s="91"/>
      <c r="G41" s="81"/>
      <c r="H41" s="81"/>
      <c r="I41" s="81"/>
      <c r="J41" s="79"/>
    </row>
    <row r="42" spans="3:10">
      <c r="C42" s="79"/>
      <c r="D42" s="81"/>
      <c r="E42" s="90"/>
      <c r="F42" s="91"/>
      <c r="G42" s="81"/>
      <c r="H42" s="81"/>
      <c r="I42" s="81"/>
      <c r="J42" s="79"/>
    </row>
    <row r="43" spans="3:10">
      <c r="C43" s="79"/>
      <c r="D43" s="81"/>
      <c r="E43" s="90"/>
      <c r="F43" s="91"/>
      <c r="G43" s="81"/>
      <c r="H43" s="81"/>
      <c r="I43" s="81"/>
      <c r="J43" s="79"/>
    </row>
    <row r="44" spans="3:10">
      <c r="C44" s="79"/>
      <c r="D44" s="81"/>
      <c r="E44" s="90"/>
      <c r="F44" s="91"/>
      <c r="G44" s="81"/>
      <c r="H44" s="81"/>
      <c r="I44" s="81"/>
      <c r="J44" s="79"/>
    </row>
    <row r="45" spans="3:10">
      <c r="C45" s="79"/>
      <c r="D45" s="81"/>
      <c r="E45" s="90"/>
      <c r="F45" s="91"/>
      <c r="G45" s="81"/>
      <c r="H45" s="81"/>
      <c r="I45" s="81"/>
      <c r="J45" s="79"/>
    </row>
    <row r="46" spans="3:10">
      <c r="C46" s="79"/>
      <c r="D46" s="81"/>
      <c r="E46" s="90"/>
      <c r="F46" s="91"/>
      <c r="G46" s="81"/>
      <c r="H46" s="81"/>
      <c r="I46" s="81"/>
      <c r="J46" s="79"/>
    </row>
    <row r="47" spans="3:10">
      <c r="C47" s="79"/>
      <c r="D47" s="81"/>
      <c r="E47" s="90"/>
      <c r="F47" s="91"/>
      <c r="G47" s="81"/>
      <c r="H47" s="81"/>
      <c r="I47" s="81"/>
      <c r="J47" s="79"/>
    </row>
    <row r="48" spans="3:10">
      <c r="C48" s="79"/>
      <c r="D48" s="81"/>
      <c r="E48" s="79"/>
      <c r="F48" s="93"/>
      <c r="G48" s="81"/>
      <c r="H48" s="81"/>
      <c r="I48" s="81"/>
      <c r="J48" s="79"/>
    </row>
    <row r="49" spans="3:10">
      <c r="C49" s="79"/>
      <c r="D49" s="81"/>
      <c r="E49" s="89"/>
      <c r="F49" s="93"/>
      <c r="G49" s="81"/>
      <c r="H49" s="81"/>
      <c r="I49" s="81"/>
      <c r="J49" s="79"/>
    </row>
    <row r="50" spans="3:10">
      <c r="C50" s="79"/>
      <c r="D50" s="81"/>
      <c r="E50" s="79"/>
      <c r="F50" s="93"/>
      <c r="G50" s="81"/>
      <c r="H50" s="81"/>
      <c r="I50" s="81"/>
      <c r="J50" s="79"/>
    </row>
    <row r="51" spans="3:10">
      <c r="C51" s="79"/>
      <c r="D51" s="81"/>
      <c r="E51" s="90"/>
      <c r="F51" s="91"/>
      <c r="G51" s="81"/>
      <c r="H51" s="81"/>
      <c r="I51" s="81"/>
      <c r="J51" s="79"/>
    </row>
    <row r="52" spans="3:10">
      <c r="C52" s="79"/>
      <c r="D52" s="81"/>
      <c r="E52" s="95"/>
      <c r="F52" s="93"/>
      <c r="G52" s="81"/>
      <c r="H52" s="81"/>
      <c r="I52" s="81"/>
      <c r="J52" s="79"/>
    </row>
    <row r="53" spans="3:10">
      <c r="C53" s="79"/>
      <c r="D53" s="81"/>
      <c r="E53" s="81"/>
      <c r="F53" s="94"/>
      <c r="G53" s="81"/>
      <c r="H53" s="81"/>
      <c r="I53" s="81"/>
      <c r="J53" s="79"/>
    </row>
    <row r="54" spans="3:10">
      <c r="C54" s="79"/>
      <c r="D54" s="81"/>
      <c r="E54" s="79"/>
      <c r="F54" s="93"/>
      <c r="G54" s="81"/>
      <c r="H54" s="81"/>
      <c r="I54" s="81"/>
      <c r="J54" s="79"/>
    </row>
    <row r="55" spans="3:10">
      <c r="C55" s="79"/>
      <c r="D55" s="81"/>
      <c r="E55" s="79"/>
      <c r="F55" s="93"/>
      <c r="G55" s="81"/>
      <c r="H55" s="81"/>
      <c r="I55" s="81"/>
      <c r="J55" s="79"/>
    </row>
    <row r="56" spans="3:10">
      <c r="C56" s="79"/>
      <c r="D56" s="81"/>
      <c r="E56" s="90"/>
      <c r="F56" s="91"/>
      <c r="G56" s="81"/>
      <c r="H56" s="81"/>
      <c r="I56" s="81"/>
      <c r="J56" s="79"/>
    </row>
    <row r="57" spans="3:10">
      <c r="C57" s="79"/>
      <c r="D57" s="81"/>
      <c r="E57" s="90"/>
      <c r="F57" s="91"/>
      <c r="G57" s="81"/>
      <c r="H57" s="81"/>
      <c r="I57" s="81"/>
      <c r="J57" s="79"/>
    </row>
    <row r="58" spans="3:10">
      <c r="C58" s="79"/>
      <c r="D58" s="81"/>
      <c r="E58" s="90"/>
      <c r="F58" s="91"/>
      <c r="G58" s="81"/>
      <c r="H58" s="81"/>
      <c r="I58" s="81"/>
      <c r="J58" s="79"/>
    </row>
    <row r="59" spans="3:10">
      <c r="C59" s="79"/>
      <c r="D59" s="81"/>
      <c r="E59" s="90"/>
      <c r="F59" s="91"/>
      <c r="G59" s="81"/>
      <c r="H59" s="81"/>
      <c r="I59" s="81"/>
      <c r="J59" s="79"/>
    </row>
    <row r="60" spans="3:10">
      <c r="C60" s="79"/>
      <c r="D60" s="81"/>
      <c r="E60" s="90"/>
      <c r="F60" s="91"/>
      <c r="G60" s="81"/>
      <c r="H60" s="81"/>
      <c r="I60" s="81"/>
      <c r="J60" s="79"/>
    </row>
    <row r="61" spans="3:10">
      <c r="C61" s="79"/>
      <c r="D61" s="81"/>
      <c r="E61" s="90"/>
      <c r="F61" s="91"/>
      <c r="G61" s="81"/>
      <c r="H61" s="81"/>
      <c r="I61" s="81"/>
      <c r="J61" s="79"/>
    </row>
    <row r="62" spans="3:10">
      <c r="C62" s="79"/>
      <c r="D62" s="81"/>
      <c r="E62" s="90"/>
      <c r="F62" s="91"/>
      <c r="G62" s="81"/>
      <c r="H62" s="81"/>
      <c r="I62" s="81"/>
      <c r="J62" s="79"/>
    </row>
    <row r="63" spans="3:10">
      <c r="C63" s="79"/>
      <c r="D63" s="81"/>
      <c r="E63" s="90"/>
      <c r="F63" s="91"/>
      <c r="G63" s="81"/>
      <c r="H63" s="81"/>
      <c r="I63" s="81"/>
      <c r="J63" s="79"/>
    </row>
    <row r="64" spans="3:10">
      <c r="C64" s="79"/>
      <c r="D64" s="81"/>
      <c r="E64" s="90"/>
      <c r="F64" s="91"/>
      <c r="G64" s="81"/>
      <c r="H64" s="81"/>
      <c r="I64" s="81"/>
      <c r="J64" s="79"/>
    </row>
    <row r="65" spans="3:10">
      <c r="C65" s="79"/>
      <c r="D65" s="81"/>
      <c r="E65" s="90"/>
      <c r="F65" s="91"/>
      <c r="G65" s="81"/>
      <c r="H65" s="81"/>
      <c r="I65" s="81"/>
      <c r="J65" s="79"/>
    </row>
    <row r="66" spans="3:10">
      <c r="C66" s="79"/>
      <c r="D66" s="81"/>
      <c r="E66" s="81"/>
      <c r="F66" s="94"/>
      <c r="G66" s="81"/>
      <c r="H66" s="81"/>
      <c r="I66" s="81"/>
      <c r="J66" s="79"/>
    </row>
    <row r="67" spans="3:10">
      <c r="C67" s="79"/>
      <c r="D67" s="81"/>
      <c r="E67" s="79"/>
      <c r="F67" s="93"/>
      <c r="G67" s="81"/>
      <c r="H67" s="81"/>
      <c r="I67" s="81"/>
      <c r="J67" s="79"/>
    </row>
    <row r="68" spans="3:10">
      <c r="C68" s="79"/>
      <c r="D68" s="81"/>
      <c r="E68" s="79"/>
      <c r="F68" s="93"/>
      <c r="G68" s="81"/>
      <c r="H68" s="81"/>
      <c r="I68" s="81"/>
      <c r="J68" s="79"/>
    </row>
    <row r="69" spans="3:10">
      <c r="C69" s="79"/>
      <c r="D69" s="81"/>
      <c r="E69" s="90"/>
      <c r="F69" s="93"/>
      <c r="G69" s="81"/>
      <c r="H69" s="81"/>
      <c r="I69" s="81"/>
      <c r="J69" s="79"/>
    </row>
    <row r="70" spans="3:10">
      <c r="C70" s="79"/>
      <c r="D70" s="81"/>
      <c r="E70" s="79"/>
      <c r="F70" s="93"/>
      <c r="G70" s="81"/>
      <c r="H70" s="81"/>
      <c r="I70" s="81"/>
      <c r="J70" s="79"/>
    </row>
    <row r="71" spans="3:10">
      <c r="C71" s="79"/>
      <c r="D71" s="81"/>
      <c r="E71" s="90"/>
      <c r="F71" s="91"/>
      <c r="G71" s="81"/>
      <c r="H71" s="81"/>
      <c r="I71" s="81"/>
      <c r="J71" s="79"/>
    </row>
    <row r="72" spans="3:10">
      <c r="C72" s="79"/>
      <c r="D72" s="81"/>
      <c r="E72" s="90"/>
      <c r="F72" s="91"/>
      <c r="G72" s="81"/>
      <c r="H72" s="81"/>
      <c r="I72" s="81"/>
      <c r="J72" s="79"/>
    </row>
    <row r="73" spans="3:10">
      <c r="C73" s="79"/>
      <c r="D73" s="81"/>
      <c r="E73" s="90"/>
      <c r="F73" s="91"/>
      <c r="G73" s="81"/>
      <c r="H73" s="81"/>
      <c r="I73" s="81"/>
      <c r="J73" s="79"/>
    </row>
    <row r="74" spans="3:10">
      <c r="C74" s="79"/>
      <c r="D74" s="81"/>
      <c r="E74" s="90"/>
      <c r="F74" s="91"/>
      <c r="G74" s="81"/>
      <c r="H74" s="81"/>
      <c r="I74" s="81"/>
      <c r="J74" s="79"/>
    </row>
    <row r="75" spans="3:10">
      <c r="C75" s="79"/>
      <c r="D75" s="81"/>
      <c r="E75" s="90"/>
      <c r="F75" s="91"/>
      <c r="G75" s="81"/>
      <c r="H75" s="81"/>
      <c r="I75" s="81"/>
      <c r="J75" s="79"/>
    </row>
    <row r="76" spans="3:10">
      <c r="C76" s="79"/>
      <c r="D76" s="81"/>
      <c r="E76" s="90"/>
      <c r="F76" s="91"/>
      <c r="G76" s="81"/>
      <c r="H76" s="81"/>
      <c r="I76" s="81"/>
      <c r="J76" s="79"/>
    </row>
    <row r="77" spans="3:10">
      <c r="C77" s="79"/>
      <c r="D77" s="81"/>
      <c r="E77" s="90"/>
      <c r="F77" s="91"/>
      <c r="G77" s="81"/>
      <c r="H77" s="81"/>
      <c r="I77" s="81"/>
      <c r="J77" s="79"/>
    </row>
    <row r="78" spans="3:10">
      <c r="C78" s="79"/>
      <c r="D78" s="81"/>
      <c r="E78" s="90"/>
      <c r="F78" s="91"/>
      <c r="G78" s="81"/>
      <c r="H78" s="81"/>
      <c r="I78" s="81"/>
      <c r="J78" s="79"/>
    </row>
    <row r="79" spans="3:10">
      <c r="C79" s="79"/>
      <c r="D79" s="81"/>
      <c r="E79" s="79"/>
      <c r="F79" s="93"/>
      <c r="G79" s="81"/>
      <c r="H79" s="81"/>
      <c r="I79" s="81"/>
      <c r="J79" s="79"/>
    </row>
    <row r="80" spans="3:10">
      <c r="C80" s="79"/>
      <c r="D80" s="81"/>
      <c r="E80" s="81"/>
      <c r="F80" s="94"/>
      <c r="G80" s="81"/>
      <c r="H80" s="81"/>
      <c r="I80" s="81"/>
      <c r="J80" s="79"/>
    </row>
    <row r="81" spans="3:10">
      <c r="C81" s="79"/>
      <c r="D81" s="81"/>
      <c r="E81" s="79"/>
      <c r="F81" s="93"/>
      <c r="G81" s="81"/>
      <c r="H81" s="81"/>
      <c r="I81" s="81"/>
      <c r="J81" s="79"/>
    </row>
    <row r="82" spans="3:10">
      <c r="C82" s="79"/>
      <c r="D82" s="81"/>
      <c r="E82" s="79"/>
      <c r="F82" s="93"/>
      <c r="G82" s="81"/>
      <c r="H82" s="81"/>
      <c r="I82" s="81"/>
      <c r="J82" s="79"/>
    </row>
    <row r="83" spans="3:10">
      <c r="C83" s="79"/>
      <c r="D83" s="81"/>
      <c r="E83" s="90"/>
      <c r="F83" s="91"/>
      <c r="G83" s="81"/>
      <c r="H83" s="81"/>
      <c r="I83" s="81"/>
      <c r="J83" s="79"/>
    </row>
    <row r="84" spans="3:10">
      <c r="C84" s="79"/>
      <c r="D84" s="81"/>
      <c r="E84" s="90"/>
      <c r="F84" s="91"/>
      <c r="G84" s="81"/>
      <c r="H84" s="81"/>
      <c r="I84" s="81"/>
      <c r="J84" s="79"/>
    </row>
    <row r="85" spans="3:10">
      <c r="C85" s="79"/>
      <c r="D85" s="81"/>
      <c r="E85" s="90"/>
      <c r="F85" s="91"/>
      <c r="G85" s="81"/>
      <c r="H85" s="81"/>
      <c r="I85" s="81"/>
      <c r="J85" s="79"/>
    </row>
    <row r="86" spans="3:10">
      <c r="C86" s="79"/>
      <c r="D86" s="81"/>
      <c r="E86" s="90"/>
      <c r="F86" s="91"/>
      <c r="G86" s="81"/>
      <c r="H86" s="81"/>
      <c r="I86" s="81"/>
      <c r="J86" s="79"/>
    </row>
    <row r="87" spans="3:10">
      <c r="C87" s="79"/>
      <c r="D87" s="81"/>
      <c r="E87" s="90"/>
      <c r="F87" s="91"/>
      <c r="G87" s="81"/>
      <c r="H87" s="81"/>
      <c r="I87" s="81"/>
      <c r="J87" s="79"/>
    </row>
    <row r="88" spans="3:10">
      <c r="C88" s="79"/>
      <c r="D88" s="81"/>
      <c r="E88" s="90"/>
      <c r="F88" s="91"/>
      <c r="G88" s="81"/>
      <c r="H88" s="81"/>
      <c r="I88" s="81"/>
      <c r="J88" s="79"/>
    </row>
    <row r="89" spans="3:10">
      <c r="C89" s="79"/>
      <c r="D89" s="81"/>
      <c r="E89" s="90"/>
      <c r="F89" s="91"/>
      <c r="G89" s="81"/>
      <c r="H89" s="81"/>
      <c r="I89" s="81"/>
      <c r="J89" s="79"/>
    </row>
    <row r="90" spans="3:10">
      <c r="C90" s="79"/>
      <c r="D90" s="81"/>
      <c r="E90" s="90"/>
      <c r="F90" s="91"/>
      <c r="G90" s="81"/>
      <c r="H90" s="81"/>
      <c r="I90" s="81"/>
      <c r="J90" s="79"/>
    </row>
    <row r="91" spans="3:10">
      <c r="C91" s="79"/>
      <c r="D91" s="81"/>
      <c r="E91" s="92"/>
      <c r="F91" s="93"/>
      <c r="G91" s="81"/>
      <c r="H91" s="81"/>
      <c r="I91" s="81"/>
      <c r="J91" s="79"/>
    </row>
    <row r="92" spans="3:10">
      <c r="C92" s="79"/>
      <c r="D92" s="81"/>
      <c r="E92" s="81"/>
      <c r="F92" s="94"/>
      <c r="G92" s="81"/>
      <c r="H92" s="81"/>
      <c r="I92" s="81"/>
      <c r="J92" s="79"/>
    </row>
    <row r="93" spans="3:10">
      <c r="C93" s="79"/>
      <c r="D93" s="81"/>
      <c r="E93" s="81"/>
      <c r="F93" s="94"/>
      <c r="G93" s="81"/>
      <c r="H93" s="81"/>
      <c r="I93" s="81"/>
      <c r="J93" s="79"/>
    </row>
    <row r="94" spans="3:10" ht="18.75">
      <c r="C94" s="79"/>
      <c r="D94" s="81"/>
      <c r="E94" s="96"/>
      <c r="F94" s="94"/>
      <c r="G94" s="81"/>
      <c r="H94" s="81"/>
      <c r="I94" s="81"/>
      <c r="J94" s="79"/>
    </row>
    <row r="95" spans="3:10" ht="16.5">
      <c r="C95" s="79"/>
      <c r="D95" s="81"/>
      <c r="E95" s="97"/>
      <c r="F95" s="94"/>
      <c r="G95" s="81"/>
      <c r="H95" s="81"/>
      <c r="I95" s="81"/>
      <c r="J95" s="79"/>
    </row>
    <row r="96" spans="3:10">
      <c r="C96" s="79"/>
      <c r="D96" s="81"/>
      <c r="E96" s="98"/>
      <c r="F96" s="94"/>
      <c r="G96" s="81"/>
      <c r="H96" s="81"/>
      <c r="I96" s="81"/>
      <c r="J96" s="79"/>
    </row>
    <row r="97" spans="3:10">
      <c r="C97" s="79"/>
      <c r="D97" s="81"/>
      <c r="E97" s="99"/>
      <c r="F97" s="94"/>
      <c r="G97" s="81"/>
      <c r="H97" s="81"/>
      <c r="I97" s="81"/>
      <c r="J97" s="79"/>
    </row>
    <row r="98" spans="3:10">
      <c r="C98" s="79"/>
      <c r="D98" s="81"/>
      <c r="E98" s="81"/>
      <c r="F98" s="94"/>
      <c r="G98" s="81"/>
      <c r="H98" s="81"/>
      <c r="I98" s="81"/>
      <c r="J98" s="79"/>
    </row>
    <row r="99" spans="3:10" ht="18.75">
      <c r="C99" s="79"/>
      <c r="D99" s="81"/>
      <c r="E99" s="96"/>
      <c r="F99" s="94"/>
      <c r="G99" s="81"/>
      <c r="H99" s="81"/>
      <c r="I99" s="81"/>
      <c r="J99" s="79"/>
    </row>
    <row r="100" spans="3:10" ht="16.5">
      <c r="C100" s="79"/>
      <c r="D100" s="81"/>
      <c r="E100" s="100"/>
      <c r="F100" s="94"/>
      <c r="G100" s="81"/>
      <c r="H100" s="81"/>
      <c r="I100" s="81"/>
      <c r="J100" s="79"/>
    </row>
    <row r="101" spans="3:10">
      <c r="C101" s="79"/>
      <c r="D101" s="81"/>
      <c r="E101" s="98"/>
      <c r="F101" s="94"/>
      <c r="G101" s="81"/>
      <c r="H101" s="81"/>
      <c r="I101" s="81"/>
      <c r="J101" s="79"/>
    </row>
    <row r="102" spans="3:10">
      <c r="C102" s="79"/>
      <c r="D102" s="81"/>
      <c r="E102" s="81"/>
      <c r="F102" s="94"/>
      <c r="G102" s="81"/>
      <c r="H102" s="81"/>
      <c r="I102" s="81"/>
      <c r="J102" s="79"/>
    </row>
    <row r="103" spans="3:10" ht="18.75">
      <c r="C103" s="79"/>
      <c r="D103" s="81"/>
      <c r="E103" s="96"/>
      <c r="F103" s="94"/>
      <c r="G103" s="81"/>
      <c r="H103" s="81"/>
      <c r="I103" s="81"/>
      <c r="J103" s="79"/>
    </row>
    <row r="104" spans="3:10" ht="18.75">
      <c r="C104" s="79"/>
      <c r="D104" s="81"/>
      <c r="E104" s="101"/>
      <c r="F104" s="94"/>
      <c r="G104" s="81"/>
      <c r="H104" s="81"/>
      <c r="I104" s="81"/>
      <c r="J104" s="79"/>
    </row>
    <row r="105" spans="3:10">
      <c r="C105" s="79"/>
      <c r="D105" s="81"/>
      <c r="E105" s="102"/>
      <c r="F105" s="94"/>
      <c r="G105" s="81"/>
      <c r="H105" s="81"/>
      <c r="I105" s="81"/>
      <c r="J105" s="79"/>
    </row>
    <row r="106" spans="3:10">
      <c r="C106" s="79"/>
      <c r="D106" s="81"/>
      <c r="E106" s="81"/>
      <c r="F106" s="94"/>
      <c r="G106" s="81"/>
      <c r="H106" s="81"/>
      <c r="I106" s="81"/>
      <c r="J106" s="79"/>
    </row>
    <row r="107" spans="3:10" ht="18.75">
      <c r="C107" s="79"/>
      <c r="D107" s="81"/>
      <c r="E107" s="96"/>
      <c r="F107" s="94"/>
      <c r="G107" s="81"/>
      <c r="H107" s="81"/>
      <c r="I107" s="81"/>
      <c r="J107" s="79"/>
    </row>
    <row r="108" spans="3:10" ht="18.75">
      <c r="C108" s="79"/>
      <c r="D108" s="81"/>
      <c r="E108" s="101"/>
      <c r="F108" s="94"/>
      <c r="G108" s="81"/>
      <c r="H108" s="81"/>
      <c r="I108" s="81"/>
      <c r="J108" s="79"/>
    </row>
    <row r="109" spans="3:10">
      <c r="C109" s="79"/>
      <c r="D109" s="81"/>
      <c r="E109" s="95"/>
      <c r="F109" s="94"/>
      <c r="G109" s="81"/>
      <c r="H109" s="81"/>
      <c r="I109" s="81"/>
      <c r="J109" s="79"/>
    </row>
    <row r="110" spans="3:10">
      <c r="C110" s="79"/>
      <c r="D110" s="81"/>
      <c r="E110" s="81"/>
      <c r="F110" s="94"/>
      <c r="G110" s="81"/>
      <c r="H110" s="81"/>
      <c r="I110" s="81"/>
      <c r="J110" s="79"/>
    </row>
    <row r="111" spans="3:10">
      <c r="C111" s="79"/>
      <c r="D111" s="81"/>
      <c r="E111" s="79"/>
      <c r="F111" s="93"/>
      <c r="G111" s="81"/>
      <c r="H111" s="81"/>
      <c r="I111" s="81"/>
      <c r="J111" s="79"/>
    </row>
    <row r="112" spans="3:10">
      <c r="C112" s="79"/>
      <c r="D112" s="81"/>
      <c r="E112" s="79"/>
      <c r="F112" s="93"/>
      <c r="G112" s="81"/>
      <c r="H112" s="81"/>
      <c r="I112" s="81"/>
      <c r="J112" s="79"/>
    </row>
    <row r="113" spans="3:10">
      <c r="C113" s="79"/>
      <c r="D113" s="81"/>
      <c r="E113" s="90"/>
      <c r="F113" s="91"/>
      <c r="G113" s="81"/>
      <c r="H113" s="81"/>
      <c r="I113" s="81"/>
      <c r="J113" s="79"/>
    </row>
    <row r="114" spans="3:10">
      <c r="C114" s="79"/>
      <c r="D114" s="81"/>
      <c r="E114" s="90"/>
      <c r="F114" s="91"/>
      <c r="G114" s="81"/>
      <c r="H114" s="81"/>
      <c r="I114" s="81"/>
      <c r="J114" s="79"/>
    </row>
    <row r="115" spans="3:10">
      <c r="C115" s="79"/>
      <c r="D115" s="81"/>
      <c r="E115" s="90"/>
      <c r="F115" s="91"/>
      <c r="G115" s="81"/>
      <c r="H115" s="81"/>
      <c r="I115" s="81"/>
      <c r="J115" s="79"/>
    </row>
    <row r="116" spans="3:10">
      <c r="C116" s="79"/>
      <c r="D116" s="81"/>
      <c r="E116" s="90"/>
      <c r="F116" s="91"/>
      <c r="G116" s="81"/>
      <c r="H116" s="81"/>
      <c r="I116" s="81"/>
      <c r="J116" s="79"/>
    </row>
    <row r="117" spans="3:10">
      <c r="C117" s="79"/>
      <c r="D117" s="81"/>
      <c r="E117" s="90"/>
      <c r="F117" s="91"/>
      <c r="G117" s="81"/>
      <c r="H117" s="81"/>
      <c r="I117" s="81"/>
      <c r="J117" s="79"/>
    </row>
    <row r="118" spans="3:10">
      <c r="C118" s="79"/>
      <c r="D118" s="81"/>
      <c r="E118" s="95"/>
      <c r="F118" s="93"/>
      <c r="G118" s="81"/>
      <c r="H118" s="81"/>
      <c r="I118" s="81"/>
      <c r="J118" s="79"/>
    </row>
    <row r="119" spans="3:10">
      <c r="C119" s="79"/>
      <c r="D119" s="81"/>
      <c r="E119" s="81"/>
      <c r="F119" s="94"/>
      <c r="G119" s="81"/>
      <c r="H119" s="81"/>
      <c r="I119" s="81"/>
      <c r="J119" s="79"/>
    </row>
    <row r="120" spans="3:10">
      <c r="C120" s="79"/>
      <c r="D120" s="81"/>
      <c r="E120" s="89"/>
      <c r="F120" s="93"/>
      <c r="G120" s="81"/>
      <c r="H120" s="81"/>
      <c r="I120" s="81"/>
      <c r="J120" s="79"/>
    </row>
    <row r="121" spans="3:10">
      <c r="C121" s="79"/>
      <c r="D121" s="81"/>
      <c r="E121" s="90"/>
      <c r="F121" s="93"/>
      <c r="G121" s="81"/>
      <c r="H121" s="81"/>
      <c r="I121" s="81"/>
      <c r="J121" s="79"/>
    </row>
    <row r="122" spans="3:10">
      <c r="C122" s="79"/>
      <c r="D122" s="81"/>
      <c r="E122" s="92"/>
      <c r="F122" s="91"/>
      <c r="G122" s="81"/>
      <c r="H122" s="81"/>
      <c r="I122" s="81"/>
      <c r="J122" s="79"/>
    </row>
    <row r="123" spans="3:10">
      <c r="C123" s="79"/>
      <c r="D123" s="81"/>
      <c r="E123" s="90"/>
      <c r="F123" s="91"/>
      <c r="G123" s="81"/>
      <c r="H123" s="81"/>
      <c r="I123" s="81"/>
      <c r="J123" s="79"/>
    </row>
    <row r="124" spans="3:10">
      <c r="C124" s="79"/>
      <c r="D124" s="81"/>
      <c r="E124" s="90"/>
      <c r="F124" s="91"/>
      <c r="G124" s="81"/>
      <c r="H124" s="81"/>
      <c r="I124" s="81"/>
      <c r="J124" s="79"/>
    </row>
    <row r="125" spans="3:10">
      <c r="C125" s="79"/>
      <c r="D125" s="81"/>
      <c r="E125" s="92"/>
      <c r="F125" s="91"/>
      <c r="G125" s="81"/>
      <c r="H125" s="81"/>
      <c r="I125" s="81"/>
      <c r="J125" s="79"/>
    </row>
    <row r="126" spans="3:10">
      <c r="C126" s="79"/>
      <c r="D126" s="81"/>
      <c r="E126" s="90"/>
      <c r="F126" s="91"/>
      <c r="G126" s="81"/>
      <c r="H126" s="81"/>
      <c r="I126" s="81"/>
      <c r="J126" s="79"/>
    </row>
    <row r="127" spans="3:10">
      <c r="C127" s="79"/>
      <c r="D127" s="81"/>
      <c r="E127" s="92"/>
      <c r="F127" s="93"/>
      <c r="G127" s="81"/>
      <c r="H127" s="81"/>
      <c r="I127" s="81"/>
      <c r="J127" s="79"/>
    </row>
    <row r="128" spans="3:10">
      <c r="C128" s="79"/>
      <c r="D128" s="81"/>
      <c r="E128" s="89"/>
      <c r="F128" s="93"/>
      <c r="G128" s="81"/>
      <c r="H128" s="81"/>
      <c r="I128" s="81"/>
      <c r="J128" s="79"/>
    </row>
    <row r="129" spans="3:10">
      <c r="C129" s="79"/>
      <c r="D129" s="81"/>
      <c r="E129" s="79"/>
      <c r="F129" s="93"/>
      <c r="G129" s="81"/>
      <c r="H129" s="81"/>
      <c r="I129" s="81"/>
      <c r="J129" s="79"/>
    </row>
    <row r="130" spans="3:10">
      <c r="C130" s="79"/>
      <c r="D130" s="81"/>
      <c r="E130" s="90"/>
      <c r="F130" s="91"/>
      <c r="G130" s="81"/>
      <c r="H130" s="81"/>
      <c r="I130" s="81"/>
      <c r="J130" s="79"/>
    </row>
    <row r="131" spans="3:10">
      <c r="C131" s="79"/>
      <c r="D131" s="81"/>
      <c r="E131" s="92"/>
      <c r="F131" s="93"/>
      <c r="G131" s="81"/>
      <c r="H131" s="81"/>
      <c r="I131" s="81"/>
      <c r="J131" s="79"/>
    </row>
    <row r="132" spans="3:10">
      <c r="C132" s="79"/>
      <c r="D132" s="81"/>
      <c r="E132" s="92"/>
      <c r="F132" s="94"/>
      <c r="G132" s="81"/>
      <c r="H132" s="81"/>
      <c r="I132" s="81"/>
      <c r="J132" s="79"/>
    </row>
    <row r="133" spans="3:10">
      <c r="C133" s="79"/>
      <c r="D133" s="81"/>
      <c r="E133" s="81"/>
      <c r="F133" s="81"/>
      <c r="G133" s="81"/>
      <c r="H133" s="81"/>
      <c r="I133" s="81"/>
      <c r="J133" s="79"/>
    </row>
    <row r="134" spans="3:10">
      <c r="C134" s="79"/>
      <c r="D134" s="81"/>
      <c r="E134" s="81"/>
      <c r="F134" s="81"/>
      <c r="G134" s="81"/>
      <c r="H134" s="81"/>
      <c r="I134" s="81"/>
      <c r="J134" s="79"/>
    </row>
    <row r="135" spans="3:10">
      <c r="C135" s="79"/>
      <c r="D135" s="81"/>
      <c r="E135" s="81"/>
      <c r="F135" s="81"/>
      <c r="G135" s="81"/>
      <c r="H135" s="81"/>
      <c r="I135" s="81"/>
      <c r="J135" s="79"/>
    </row>
    <row r="136" spans="3:10">
      <c r="C136" s="79"/>
      <c r="D136" s="81"/>
      <c r="E136" s="81"/>
      <c r="F136" s="81"/>
      <c r="G136" s="81"/>
      <c r="H136" s="81"/>
      <c r="I136" s="81"/>
      <c r="J136" s="79"/>
    </row>
    <row r="137" spans="3:10">
      <c r="C137" s="79"/>
      <c r="D137" s="81"/>
      <c r="E137" s="81"/>
      <c r="F137" s="81"/>
      <c r="G137" s="81"/>
      <c r="H137" s="81"/>
      <c r="I137" s="81"/>
      <c r="J137" s="79"/>
    </row>
    <row r="138" spans="3:10">
      <c r="C138" s="79"/>
      <c r="D138" s="81"/>
      <c r="E138" s="81"/>
      <c r="F138" s="81"/>
      <c r="G138" s="81"/>
      <c r="H138" s="81"/>
      <c r="I138" s="81"/>
      <c r="J138" s="79"/>
    </row>
    <row r="139" spans="3:10">
      <c r="C139" s="79"/>
      <c r="D139" s="81"/>
      <c r="E139" s="81"/>
      <c r="F139" s="81"/>
      <c r="G139" s="81"/>
      <c r="H139" s="81"/>
      <c r="I139" s="81"/>
      <c r="J139" s="79"/>
    </row>
    <row r="140" spans="3:10">
      <c r="C140" s="79"/>
      <c r="D140" s="81"/>
      <c r="E140" s="81"/>
      <c r="F140" s="81"/>
      <c r="G140" s="81"/>
      <c r="H140" s="81"/>
      <c r="I140" s="81"/>
      <c r="J140" s="79"/>
    </row>
    <row r="141" spans="3:10">
      <c r="C141" s="79"/>
      <c r="D141" s="81"/>
      <c r="E141" s="81"/>
      <c r="F141" s="81"/>
      <c r="G141" s="81"/>
      <c r="H141" s="81"/>
      <c r="I141" s="81"/>
      <c r="J141" s="79"/>
    </row>
    <row r="142" spans="3:10">
      <c r="C142" s="79"/>
      <c r="D142" s="81"/>
      <c r="E142" s="81"/>
      <c r="F142" s="81"/>
      <c r="G142" s="81"/>
      <c r="H142" s="81"/>
      <c r="I142" s="81"/>
      <c r="J142" s="79"/>
    </row>
    <row r="143" spans="3:10">
      <c r="C143" s="79"/>
      <c r="D143" s="81"/>
      <c r="E143" s="81"/>
      <c r="F143" s="81"/>
      <c r="G143" s="81"/>
      <c r="H143" s="81"/>
      <c r="I143" s="81"/>
      <c r="J143" s="79"/>
    </row>
    <row r="144" spans="3:10">
      <c r="C144" s="79"/>
      <c r="D144" s="81"/>
      <c r="E144" s="81"/>
      <c r="F144" s="81"/>
      <c r="G144" s="81"/>
      <c r="H144" s="81"/>
      <c r="I144" s="81"/>
      <c r="J144" s="79"/>
    </row>
    <row r="145" spans="3:10">
      <c r="C145" s="79"/>
      <c r="D145" s="81"/>
      <c r="E145" s="81"/>
      <c r="F145" s="81"/>
      <c r="G145" s="81"/>
      <c r="H145" s="81"/>
      <c r="I145" s="81"/>
      <c r="J145" s="79"/>
    </row>
    <row r="146" spans="3:10">
      <c r="C146" s="79"/>
      <c r="D146" s="81"/>
      <c r="E146" s="81"/>
      <c r="F146" s="81"/>
      <c r="G146" s="81"/>
      <c r="H146" s="81"/>
      <c r="I146" s="81"/>
      <c r="J146" s="79"/>
    </row>
    <row r="147" spans="3:10">
      <c r="C147" s="79"/>
      <c r="D147" s="81"/>
      <c r="E147" s="81"/>
      <c r="F147" s="81"/>
      <c r="G147" s="81"/>
      <c r="H147" s="81"/>
      <c r="I147" s="81"/>
      <c r="J147" s="79"/>
    </row>
    <row r="148" spans="3:10">
      <c r="C148" s="79"/>
      <c r="D148" s="81"/>
      <c r="E148" s="81"/>
      <c r="F148" s="81"/>
      <c r="G148" s="81"/>
      <c r="H148" s="81"/>
      <c r="I148" s="81"/>
      <c r="J148" s="79"/>
    </row>
    <row r="149" spans="3:10">
      <c r="C149" s="79"/>
      <c r="D149" s="81"/>
      <c r="E149" s="81"/>
      <c r="F149" s="81"/>
      <c r="G149" s="81"/>
      <c r="H149" s="81"/>
      <c r="I149" s="81"/>
      <c r="J149" s="79"/>
    </row>
    <row r="150" spans="3:10">
      <c r="C150" s="79"/>
      <c r="D150" s="81"/>
      <c r="E150" s="81"/>
      <c r="F150" s="81"/>
      <c r="G150" s="81"/>
      <c r="H150" s="81"/>
      <c r="I150" s="81"/>
      <c r="J150" s="79"/>
    </row>
    <row r="151" spans="3:10">
      <c r="C151" s="79"/>
      <c r="D151" s="81"/>
      <c r="E151" s="81"/>
      <c r="F151" s="81"/>
      <c r="G151" s="81"/>
      <c r="H151" s="81"/>
      <c r="I151" s="81"/>
      <c r="J151" s="79"/>
    </row>
    <row r="152" spans="3:10">
      <c r="C152" s="79"/>
      <c r="D152" s="81"/>
      <c r="E152" s="81"/>
      <c r="F152" s="81"/>
      <c r="G152" s="81"/>
      <c r="H152" s="81"/>
      <c r="I152" s="81"/>
      <c r="J152" s="79"/>
    </row>
    <row r="153" spans="3:10">
      <c r="C153" s="79"/>
      <c r="D153" s="81"/>
      <c r="E153" s="81"/>
      <c r="F153" s="81"/>
      <c r="G153" s="81"/>
      <c r="H153" s="81"/>
      <c r="I153" s="81"/>
      <c r="J153" s="79"/>
    </row>
    <row r="154" spans="3:10">
      <c r="C154" s="79"/>
      <c r="D154" s="81"/>
      <c r="E154" s="81"/>
      <c r="F154" s="81"/>
      <c r="G154" s="81"/>
      <c r="H154" s="81"/>
      <c r="I154" s="81"/>
      <c r="J154" s="79"/>
    </row>
    <row r="155" spans="3:10">
      <c r="C155" s="79"/>
      <c r="D155" s="81"/>
      <c r="E155" s="81"/>
      <c r="F155" s="81"/>
      <c r="G155" s="81"/>
      <c r="H155" s="81"/>
      <c r="I155" s="81"/>
      <c r="J155" s="79"/>
    </row>
    <row r="156" spans="3:10">
      <c r="C156" s="79"/>
      <c r="D156" s="81"/>
      <c r="E156" s="81"/>
      <c r="F156" s="81"/>
      <c r="G156" s="81"/>
      <c r="H156" s="81"/>
      <c r="I156" s="81"/>
      <c r="J156" s="79"/>
    </row>
    <row r="157" spans="3:10">
      <c r="C157" s="79"/>
      <c r="D157" s="81"/>
      <c r="E157" s="81"/>
      <c r="F157" s="81"/>
      <c r="G157" s="81"/>
      <c r="H157" s="81"/>
      <c r="I157" s="81"/>
      <c r="J157" s="79"/>
    </row>
    <row r="158" spans="3:10">
      <c r="C158" s="79"/>
      <c r="D158" s="81"/>
      <c r="E158" s="81"/>
      <c r="F158" s="81"/>
      <c r="G158" s="81"/>
      <c r="H158" s="81"/>
      <c r="I158" s="81"/>
      <c r="J158" s="79"/>
    </row>
    <row r="159" spans="3:10">
      <c r="C159" s="79"/>
      <c r="D159" s="81"/>
      <c r="E159" s="81"/>
      <c r="F159" s="81"/>
      <c r="G159" s="81"/>
      <c r="H159" s="81"/>
      <c r="I159" s="81"/>
      <c r="J159" s="79"/>
    </row>
    <row r="160" spans="3:10">
      <c r="C160" s="79"/>
      <c r="D160" s="81"/>
      <c r="E160" s="81"/>
      <c r="F160" s="81"/>
      <c r="G160" s="81"/>
      <c r="H160" s="81"/>
      <c r="I160" s="81"/>
      <c r="J160" s="79"/>
    </row>
    <row r="161" spans="3:10">
      <c r="C161" s="79"/>
      <c r="D161" s="81"/>
      <c r="E161" s="81"/>
      <c r="F161" s="81"/>
      <c r="G161" s="81"/>
      <c r="H161" s="81"/>
      <c r="I161" s="81"/>
      <c r="J161" s="79"/>
    </row>
    <row r="162" spans="3:10">
      <c r="C162" s="79"/>
      <c r="D162" s="81"/>
      <c r="E162" s="81"/>
      <c r="F162" s="81"/>
      <c r="G162" s="81"/>
      <c r="H162" s="81"/>
      <c r="I162" s="81"/>
      <c r="J162" s="79"/>
    </row>
    <row r="163" spans="3:10">
      <c r="C163" s="79"/>
      <c r="D163" s="81"/>
      <c r="E163" s="81"/>
      <c r="F163" s="81"/>
      <c r="G163" s="81"/>
      <c r="H163" s="81"/>
      <c r="I163" s="81"/>
      <c r="J163" s="79"/>
    </row>
    <row r="164" spans="3:10">
      <c r="C164" s="79"/>
      <c r="D164" s="81"/>
      <c r="E164" s="81"/>
      <c r="F164" s="81"/>
      <c r="G164" s="81"/>
      <c r="H164" s="81"/>
      <c r="I164" s="81"/>
      <c r="J164" s="79"/>
    </row>
    <row r="165" spans="3:10">
      <c r="C165" s="79"/>
      <c r="D165" s="81"/>
      <c r="E165" s="81"/>
      <c r="F165" s="81"/>
      <c r="G165" s="81"/>
      <c r="H165" s="81"/>
      <c r="I165" s="81"/>
      <c r="J165" s="79"/>
    </row>
    <row r="166" spans="3:10">
      <c r="C166" s="79"/>
      <c r="D166" s="81"/>
      <c r="E166" s="81"/>
      <c r="F166" s="81"/>
      <c r="G166" s="81"/>
      <c r="H166" s="81"/>
      <c r="I166" s="81"/>
      <c r="J166" s="79"/>
    </row>
    <row r="167" spans="3:10">
      <c r="C167" s="79"/>
      <c r="D167" s="81"/>
      <c r="E167" s="81"/>
      <c r="F167" s="81"/>
      <c r="G167" s="81"/>
      <c r="H167" s="81"/>
      <c r="I167" s="81"/>
      <c r="J167" s="79"/>
    </row>
    <row r="168" spans="3:10">
      <c r="C168" s="79"/>
      <c r="D168" s="81"/>
      <c r="E168" s="81"/>
      <c r="F168" s="81"/>
      <c r="G168" s="81"/>
      <c r="H168" s="81"/>
      <c r="I168" s="81"/>
      <c r="J168" s="79"/>
    </row>
    <row r="169" spans="3:10">
      <c r="C169" s="79"/>
      <c r="D169" s="81"/>
      <c r="E169" s="81"/>
      <c r="F169" s="81"/>
      <c r="G169" s="81"/>
      <c r="H169" s="81"/>
      <c r="I169" s="81"/>
      <c r="J169" s="79"/>
    </row>
    <row r="170" spans="3:10">
      <c r="C170" s="79"/>
      <c r="D170" s="81"/>
      <c r="E170" s="81"/>
      <c r="F170" s="81"/>
      <c r="G170" s="81"/>
      <c r="H170" s="81"/>
      <c r="I170" s="81"/>
      <c r="J170" s="79"/>
    </row>
    <row r="171" spans="3:10">
      <c r="C171" s="79"/>
      <c r="D171" s="81"/>
      <c r="E171" s="81"/>
      <c r="F171" s="81"/>
      <c r="G171" s="81"/>
      <c r="H171" s="81"/>
      <c r="I171" s="81"/>
      <c r="J171" s="79"/>
    </row>
    <row r="172" spans="3:10">
      <c r="C172" s="79"/>
      <c r="D172" s="81"/>
      <c r="E172" s="81"/>
      <c r="F172" s="81"/>
      <c r="G172" s="81"/>
      <c r="H172" s="81"/>
      <c r="I172" s="81"/>
      <c r="J172" s="79"/>
    </row>
    <row r="173" spans="3:10">
      <c r="C173" s="79"/>
      <c r="D173" s="81"/>
      <c r="E173" s="81"/>
      <c r="F173" s="81"/>
      <c r="G173" s="81"/>
      <c r="H173" s="81"/>
      <c r="I173" s="81"/>
      <c r="J173" s="79"/>
    </row>
    <row r="174" spans="3:10">
      <c r="C174" s="79"/>
      <c r="D174" s="81"/>
      <c r="E174" s="81"/>
      <c r="F174" s="81"/>
      <c r="G174" s="81"/>
      <c r="H174" s="81"/>
      <c r="I174" s="81"/>
      <c r="J174" s="79"/>
    </row>
    <row r="175" spans="3:10">
      <c r="C175" s="79"/>
      <c r="D175" s="81"/>
      <c r="E175" s="81"/>
      <c r="F175" s="81"/>
      <c r="G175" s="81"/>
      <c r="H175" s="81"/>
      <c r="I175" s="81"/>
      <c r="J175" s="79"/>
    </row>
    <row r="176" spans="3:10">
      <c r="C176" s="79"/>
      <c r="D176" s="81"/>
      <c r="E176" s="81"/>
      <c r="F176" s="81"/>
      <c r="G176" s="81"/>
      <c r="H176" s="81"/>
      <c r="I176" s="81"/>
      <c r="J176" s="79"/>
    </row>
    <row r="177" spans="3:10">
      <c r="C177" s="79"/>
      <c r="D177" s="81"/>
      <c r="E177" s="81"/>
      <c r="F177" s="81"/>
      <c r="G177" s="81"/>
      <c r="H177" s="81"/>
      <c r="I177" s="81"/>
      <c r="J177" s="79"/>
    </row>
    <row r="178" spans="3:10">
      <c r="C178" s="79"/>
      <c r="D178" s="81"/>
      <c r="E178" s="81"/>
      <c r="F178" s="81"/>
      <c r="G178" s="81"/>
      <c r="H178" s="81"/>
      <c r="I178" s="81"/>
      <c r="J178" s="79"/>
    </row>
    <row r="179" spans="3:10">
      <c r="C179" s="79"/>
      <c r="D179" s="81"/>
      <c r="E179" s="81"/>
      <c r="F179" s="81"/>
      <c r="G179" s="81"/>
      <c r="H179" s="81"/>
      <c r="I179" s="81"/>
      <c r="J179" s="79"/>
    </row>
    <row r="180" spans="3:10">
      <c r="C180" s="79"/>
      <c r="D180" s="81"/>
      <c r="E180" s="81"/>
      <c r="F180" s="81"/>
      <c r="G180" s="81"/>
      <c r="H180" s="81"/>
      <c r="I180" s="81"/>
      <c r="J180" s="79"/>
    </row>
    <row r="181" spans="3:10">
      <c r="C181" s="79"/>
      <c r="D181" s="81"/>
      <c r="E181" s="81"/>
      <c r="F181" s="81"/>
      <c r="G181" s="81"/>
      <c r="H181" s="81"/>
      <c r="I181" s="81"/>
      <c r="J181" s="79"/>
    </row>
    <row r="182" spans="3:10">
      <c r="C182" s="79"/>
      <c r="D182" s="81"/>
      <c r="E182" s="81"/>
      <c r="F182" s="81"/>
      <c r="G182" s="81"/>
      <c r="H182" s="81"/>
      <c r="I182" s="81"/>
      <c r="J182" s="79"/>
    </row>
    <row r="183" spans="3:10">
      <c r="C183" s="79"/>
      <c r="D183" s="81"/>
      <c r="E183" s="81"/>
      <c r="F183" s="81"/>
      <c r="G183" s="81"/>
      <c r="H183" s="81"/>
      <c r="I183" s="81"/>
      <c r="J183" s="79"/>
    </row>
    <row r="184" spans="3:10">
      <c r="C184" s="79"/>
      <c r="D184" s="81"/>
      <c r="E184" s="81"/>
      <c r="F184" s="81"/>
      <c r="G184" s="81"/>
      <c r="H184" s="81"/>
      <c r="I184" s="81"/>
      <c r="J184" s="79"/>
    </row>
    <row r="185" spans="3:10">
      <c r="C185" s="79"/>
      <c r="D185" s="81"/>
      <c r="E185" s="81"/>
      <c r="F185" s="81"/>
      <c r="G185" s="81"/>
      <c r="H185" s="81"/>
      <c r="I185" s="81"/>
      <c r="J185" s="79"/>
    </row>
    <row r="186" spans="3:10">
      <c r="C186" s="79"/>
      <c r="D186" s="81"/>
      <c r="E186" s="81"/>
      <c r="F186" s="81"/>
      <c r="G186" s="81"/>
      <c r="H186" s="81"/>
      <c r="I186" s="81"/>
      <c r="J186" s="79"/>
    </row>
    <row r="187" spans="3:10">
      <c r="C187" s="79"/>
      <c r="D187" s="81"/>
      <c r="E187" s="81"/>
      <c r="F187" s="81"/>
      <c r="G187" s="81"/>
      <c r="H187" s="81"/>
      <c r="I187" s="81"/>
      <c r="J187" s="79"/>
    </row>
    <row r="188" spans="3:10">
      <c r="C188" s="79"/>
      <c r="D188" s="81"/>
      <c r="E188" s="81"/>
      <c r="F188" s="81"/>
      <c r="G188" s="81"/>
      <c r="H188" s="81"/>
      <c r="I188" s="81"/>
      <c r="J188" s="79"/>
    </row>
    <row r="189" spans="3:10">
      <c r="C189" s="79"/>
      <c r="D189" s="81"/>
      <c r="E189" s="81"/>
      <c r="F189" s="81"/>
      <c r="G189" s="81"/>
      <c r="H189" s="81"/>
      <c r="I189" s="81"/>
      <c r="J189" s="79"/>
    </row>
    <row r="190" spans="3:10">
      <c r="C190" s="79"/>
      <c r="D190" s="81"/>
      <c r="E190" s="81"/>
      <c r="F190" s="81"/>
      <c r="G190" s="81"/>
      <c r="H190" s="81"/>
      <c r="I190" s="81"/>
      <c r="J190" s="79"/>
    </row>
    <row r="191" spans="3:10">
      <c r="C191" s="79"/>
      <c r="D191" s="81"/>
      <c r="E191" s="81"/>
      <c r="F191" s="81"/>
      <c r="G191" s="81"/>
      <c r="H191" s="81"/>
      <c r="I191" s="81"/>
      <c r="J191" s="79"/>
    </row>
    <row r="192" spans="3:10">
      <c r="C192" s="79"/>
      <c r="D192" s="81"/>
      <c r="E192" s="81"/>
      <c r="F192" s="81"/>
      <c r="G192" s="81"/>
      <c r="H192" s="81"/>
      <c r="I192" s="81"/>
      <c r="J192" s="79"/>
    </row>
    <row r="193" spans="3:10">
      <c r="C193" s="79"/>
      <c r="D193" s="81"/>
      <c r="E193" s="81"/>
      <c r="F193" s="81"/>
      <c r="G193" s="81"/>
      <c r="H193" s="81"/>
      <c r="I193" s="81"/>
      <c r="J193" s="79"/>
    </row>
    <row r="194" spans="3:10">
      <c r="C194" s="79"/>
      <c r="D194" s="81"/>
      <c r="E194" s="81"/>
      <c r="F194" s="81"/>
      <c r="G194" s="81"/>
      <c r="H194" s="81"/>
      <c r="I194" s="81"/>
      <c r="J194" s="79"/>
    </row>
    <row r="195" spans="3:10">
      <c r="C195" s="79"/>
      <c r="D195" s="81"/>
      <c r="E195" s="81"/>
      <c r="F195" s="81"/>
      <c r="G195" s="81"/>
      <c r="H195" s="81"/>
      <c r="I195" s="81"/>
      <c r="J195" s="79"/>
    </row>
    <row r="196" spans="3:10">
      <c r="C196" s="79"/>
      <c r="D196" s="81"/>
      <c r="E196" s="81"/>
      <c r="F196" s="81"/>
      <c r="G196" s="81"/>
      <c r="H196" s="81"/>
      <c r="I196" s="81"/>
      <c r="J196" s="79"/>
    </row>
    <row r="197" spans="3:10">
      <c r="C197" s="79"/>
      <c r="D197" s="81"/>
      <c r="E197" s="81"/>
      <c r="F197" s="81"/>
      <c r="G197" s="81"/>
      <c r="H197" s="81"/>
      <c r="I197" s="81"/>
      <c r="J197" s="79"/>
    </row>
    <row r="198" spans="3:10">
      <c r="C198" s="79"/>
      <c r="D198" s="81"/>
      <c r="E198" s="81"/>
      <c r="F198" s="81"/>
      <c r="G198" s="81"/>
      <c r="H198" s="81"/>
      <c r="I198" s="81"/>
      <c r="J198" s="79"/>
    </row>
    <row r="199" spans="3:10">
      <c r="C199" s="79"/>
      <c r="D199" s="81"/>
      <c r="E199" s="81"/>
      <c r="F199" s="81"/>
      <c r="G199" s="81"/>
      <c r="H199" s="81"/>
      <c r="I199" s="81"/>
      <c r="J199" s="79"/>
    </row>
    <row r="200" spans="3:10">
      <c r="C200" s="79"/>
      <c r="D200" s="81"/>
      <c r="E200" s="81"/>
      <c r="F200" s="81"/>
      <c r="G200" s="81"/>
      <c r="H200" s="81"/>
      <c r="I200" s="81"/>
      <c r="J200" s="79"/>
    </row>
    <row r="201" spans="3:10">
      <c r="C201" s="79"/>
      <c r="D201" s="81"/>
      <c r="E201" s="81"/>
      <c r="F201" s="81"/>
      <c r="G201" s="81"/>
      <c r="H201" s="81"/>
      <c r="I201" s="81"/>
      <c r="J201" s="79"/>
    </row>
    <row r="202" spans="3:10">
      <c r="C202" s="79"/>
      <c r="D202" s="81"/>
      <c r="E202" s="81"/>
      <c r="F202" s="81"/>
      <c r="G202" s="81"/>
      <c r="H202" s="81"/>
      <c r="I202" s="81"/>
      <c r="J202" s="79"/>
    </row>
    <row r="203" spans="3:10">
      <c r="C203" s="79"/>
      <c r="D203" s="81"/>
      <c r="E203" s="81"/>
      <c r="F203" s="81"/>
      <c r="G203" s="81"/>
      <c r="H203" s="81"/>
      <c r="I203" s="81"/>
      <c r="J203" s="79"/>
    </row>
    <row r="204" spans="3:10">
      <c r="C204" s="79"/>
      <c r="D204" s="81"/>
      <c r="E204" s="81"/>
      <c r="F204" s="81"/>
      <c r="G204" s="81"/>
      <c r="H204" s="81"/>
      <c r="I204" s="81"/>
      <c r="J204" s="79"/>
    </row>
    <row r="205" spans="3:10">
      <c r="C205" s="79"/>
      <c r="D205" s="81"/>
      <c r="E205" s="81"/>
      <c r="F205" s="81"/>
      <c r="G205" s="81"/>
      <c r="H205" s="81"/>
      <c r="I205" s="81"/>
      <c r="J205" s="79"/>
    </row>
    <row r="206" spans="3:10">
      <c r="C206" s="79"/>
      <c r="D206" s="81"/>
      <c r="E206" s="81"/>
      <c r="F206" s="81"/>
      <c r="G206" s="81"/>
      <c r="H206" s="81"/>
      <c r="I206" s="81"/>
      <c r="J206" s="79"/>
    </row>
    <row r="207" spans="3:10">
      <c r="C207" s="79"/>
      <c r="D207" s="81"/>
      <c r="E207" s="81"/>
      <c r="F207" s="81"/>
      <c r="G207" s="81"/>
      <c r="H207" s="81"/>
      <c r="I207" s="81"/>
      <c r="J207" s="79"/>
    </row>
    <row r="208" spans="3:10">
      <c r="C208" s="79"/>
      <c r="D208" s="81"/>
      <c r="E208" s="81"/>
      <c r="F208" s="81"/>
      <c r="G208" s="81"/>
      <c r="H208" s="81"/>
      <c r="I208" s="81"/>
      <c r="J208" s="79"/>
    </row>
    <row r="209" spans="3:10">
      <c r="C209" s="79"/>
      <c r="D209" s="81"/>
      <c r="E209" s="81"/>
      <c r="F209" s="81"/>
      <c r="G209" s="81"/>
      <c r="H209" s="81"/>
      <c r="I209" s="81"/>
      <c r="J209" s="79"/>
    </row>
    <row r="210" spans="3:10">
      <c r="C210" s="79"/>
      <c r="D210" s="81"/>
      <c r="E210" s="81"/>
      <c r="F210" s="81"/>
      <c r="G210" s="81"/>
      <c r="H210" s="81"/>
      <c r="I210" s="81"/>
      <c r="J210" s="79"/>
    </row>
    <row r="211" spans="3:10">
      <c r="C211" s="79"/>
      <c r="D211" s="81"/>
      <c r="E211" s="81"/>
      <c r="F211" s="81"/>
      <c r="G211" s="81"/>
      <c r="H211" s="81"/>
      <c r="I211" s="81"/>
      <c r="J211" s="79"/>
    </row>
    <row r="212" spans="3:10">
      <c r="C212" s="79"/>
      <c r="D212" s="81"/>
      <c r="E212" s="81"/>
      <c r="F212" s="81"/>
      <c r="G212" s="81"/>
      <c r="H212" s="81"/>
      <c r="I212" s="81"/>
      <c r="J212" s="79"/>
    </row>
    <row r="213" spans="3:10">
      <c r="C213" s="79"/>
      <c r="D213" s="81"/>
      <c r="E213" s="81"/>
      <c r="F213" s="81"/>
      <c r="G213" s="81"/>
      <c r="H213" s="81"/>
      <c r="I213" s="81"/>
      <c r="J213" s="79"/>
    </row>
    <row r="214" spans="3:10">
      <c r="C214" s="79"/>
      <c r="D214" s="81"/>
      <c r="E214" s="81"/>
      <c r="F214" s="81"/>
      <c r="G214" s="81"/>
      <c r="H214" s="81"/>
      <c r="I214" s="81"/>
      <c r="J214" s="79"/>
    </row>
    <row r="215" spans="3:10">
      <c r="C215" s="79"/>
      <c r="D215" s="81"/>
      <c r="E215" s="81"/>
      <c r="F215" s="81"/>
      <c r="G215" s="81"/>
      <c r="H215" s="81"/>
      <c r="I215" s="81"/>
      <c r="J215" s="79"/>
    </row>
    <row r="216" spans="3:10">
      <c r="C216" s="79"/>
      <c r="D216" s="81"/>
      <c r="E216" s="81"/>
      <c r="F216" s="81"/>
      <c r="G216" s="81"/>
      <c r="H216" s="81"/>
      <c r="I216" s="81"/>
      <c r="J216" s="79"/>
    </row>
    <row r="217" spans="3:10">
      <c r="C217" s="79"/>
      <c r="D217" s="81"/>
      <c r="E217" s="81"/>
      <c r="F217" s="81"/>
      <c r="G217" s="81"/>
      <c r="H217" s="81"/>
      <c r="I217" s="81"/>
      <c r="J217" s="79"/>
    </row>
    <row r="218" spans="3:10">
      <c r="C218" s="79"/>
      <c r="D218" s="81"/>
      <c r="E218" s="81"/>
      <c r="F218" s="81"/>
      <c r="G218" s="81"/>
      <c r="H218" s="81"/>
      <c r="I218" s="81"/>
      <c r="J218" s="79"/>
    </row>
    <row r="219" spans="3:10">
      <c r="C219" s="79"/>
      <c r="D219" s="81"/>
      <c r="E219" s="81"/>
      <c r="F219" s="81"/>
      <c r="G219" s="81"/>
      <c r="H219" s="81"/>
      <c r="I219" s="81"/>
      <c r="J219" s="79"/>
    </row>
    <row r="220" spans="3:10">
      <c r="C220" s="79"/>
      <c r="D220" s="81"/>
      <c r="E220" s="81"/>
      <c r="F220" s="81"/>
      <c r="G220" s="81"/>
      <c r="H220" s="81"/>
      <c r="I220" s="81"/>
      <c r="J220" s="79"/>
    </row>
    <row r="221" spans="3:10">
      <c r="C221" s="79"/>
      <c r="D221" s="81"/>
      <c r="E221" s="81"/>
      <c r="F221" s="81"/>
      <c r="G221" s="81"/>
      <c r="H221" s="81"/>
      <c r="I221" s="81"/>
      <c r="J221" s="79"/>
    </row>
    <row r="222" spans="3:10">
      <c r="C222" s="79"/>
      <c r="D222" s="81"/>
      <c r="E222" s="81"/>
      <c r="F222" s="81"/>
      <c r="G222" s="81"/>
      <c r="H222" s="81"/>
      <c r="I222" s="81"/>
      <c r="J222" s="79"/>
    </row>
    <row r="223" spans="3:10">
      <c r="C223" s="79"/>
      <c r="D223" s="81"/>
      <c r="E223" s="81"/>
      <c r="F223" s="81"/>
      <c r="G223" s="81"/>
      <c r="H223" s="81"/>
      <c r="I223" s="81"/>
      <c r="J223" s="79"/>
    </row>
    <row r="224" spans="3:10">
      <c r="C224" s="79"/>
      <c r="D224" s="81"/>
      <c r="E224" s="81"/>
      <c r="F224" s="81"/>
      <c r="G224" s="81"/>
      <c r="H224" s="81"/>
      <c r="I224" s="81"/>
      <c r="J224" s="79"/>
    </row>
    <row r="225" spans="3:10">
      <c r="C225" s="79"/>
      <c r="D225" s="81"/>
      <c r="E225" s="81"/>
      <c r="F225" s="81"/>
      <c r="G225" s="81"/>
      <c r="H225" s="81"/>
      <c r="I225" s="81"/>
      <c r="J225" s="79"/>
    </row>
    <row r="226" spans="3:10">
      <c r="C226" s="79"/>
      <c r="D226" s="81"/>
      <c r="E226" s="81"/>
      <c r="F226" s="81"/>
      <c r="G226" s="81"/>
      <c r="H226" s="81"/>
      <c r="I226" s="81"/>
      <c r="J226" s="79"/>
    </row>
    <row r="227" spans="3:10">
      <c r="C227" s="79"/>
      <c r="D227" s="81"/>
      <c r="E227" s="81"/>
      <c r="F227" s="81"/>
      <c r="G227" s="81"/>
      <c r="H227" s="81"/>
      <c r="I227" s="81"/>
      <c r="J227" s="79"/>
    </row>
    <row r="228" spans="3:10">
      <c r="C228" s="79"/>
      <c r="D228" s="81"/>
      <c r="E228" s="81"/>
      <c r="F228" s="81"/>
      <c r="G228" s="81"/>
      <c r="H228" s="81"/>
      <c r="I228" s="81"/>
      <c r="J228" s="79"/>
    </row>
    <row r="229" spans="3:10">
      <c r="C229" s="79"/>
      <c r="D229" s="81"/>
      <c r="E229" s="81"/>
      <c r="F229" s="81"/>
      <c r="G229" s="81"/>
      <c r="H229" s="81"/>
      <c r="I229" s="81"/>
      <c r="J229" s="79"/>
    </row>
    <row r="230" spans="3:10">
      <c r="C230" s="79"/>
      <c r="D230" s="79"/>
      <c r="E230" s="79"/>
      <c r="F230" s="79"/>
      <c r="G230" s="79"/>
      <c r="H230" s="79"/>
      <c r="I230" s="79"/>
      <c r="J230" s="79"/>
    </row>
  </sheetData>
  <mergeCells count="15">
    <mergeCell ref="D2:E5"/>
    <mergeCell ref="F3:F5"/>
    <mergeCell ref="G3:G5"/>
    <mergeCell ref="C13:F13"/>
    <mergeCell ref="B7:G7"/>
    <mergeCell ref="D20:E20"/>
    <mergeCell ref="G20:H20"/>
    <mergeCell ref="C9:F9"/>
    <mergeCell ref="C11:F11"/>
    <mergeCell ref="C12:F12"/>
    <mergeCell ref="B17:F17"/>
    <mergeCell ref="B16:F16"/>
    <mergeCell ref="B18:E18"/>
    <mergeCell ref="B10:G10"/>
    <mergeCell ref="C14:F14"/>
  </mergeCells>
  <pageMargins left="0.51181102362204722" right="0.51181102362204722" top="0.78740157480314965" bottom="0.78740157480314965" header="0.31496062992125984" footer="0.31496062992125984"/>
  <pageSetup paperSize="9" scale="61" orientation="portrait" r:id="rId1"/>
  <drawing r:id="rId2"/>
  <legacyDrawing r:id="rId3"/>
  <oleObjects>
    <mc:AlternateContent xmlns:mc="http://schemas.openxmlformats.org/markup-compatibility/2006">
      <mc:Choice Requires="x14">
        <oleObject progId="PBrush" shapeId="30724" r:id="rId4">
          <objectPr defaultSize="0" autoPict="0" r:id="rId5">
            <anchor moveWithCells="1" sizeWithCells="1">
              <from>
                <xdr:col>1</xdr:col>
                <xdr:colOff>104775</xdr:colOff>
                <xdr:row>1</xdr:row>
                <xdr:rowOff>161925</xdr:rowOff>
              </from>
              <to>
                <xdr:col>2</xdr:col>
                <xdr:colOff>1238250</xdr:colOff>
                <xdr:row>4</xdr:row>
                <xdr:rowOff>57150</xdr:rowOff>
              </to>
            </anchor>
          </objectPr>
        </oleObject>
      </mc:Choice>
      <mc:Fallback>
        <oleObject progId="PBrush" shapeId="3072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42"/>
  <sheetViews>
    <sheetView topLeftCell="A25" zoomScaleNormal="100" workbookViewId="0">
      <selection sqref="A1:G27"/>
    </sheetView>
  </sheetViews>
  <sheetFormatPr defaultColWidth="9.140625" defaultRowHeight="15"/>
  <cols>
    <col min="1" max="1" width="9.140625" style="78"/>
    <col min="2" max="2" width="15" style="78" customWidth="1"/>
    <col min="3" max="3" width="55.7109375" style="78" customWidth="1"/>
    <col min="4" max="5" width="15.7109375" style="78" customWidth="1"/>
    <col min="6" max="6" width="23.140625" style="78" customWidth="1"/>
    <col min="7" max="7" width="15.5703125" style="78" customWidth="1"/>
    <col min="8" max="8" width="12.140625" style="78" customWidth="1"/>
    <col min="9" max="9" width="12.28515625" style="78" customWidth="1"/>
    <col min="10" max="10" width="9.140625" style="78" customWidth="1"/>
    <col min="11" max="11" width="61.28515625" style="78" customWidth="1"/>
    <col min="12" max="12" width="9.140625" style="78"/>
    <col min="13" max="13" width="35" style="78" customWidth="1"/>
    <col min="14" max="16384" width="9.140625" style="78"/>
  </cols>
  <sheetData>
    <row r="1" spans="1:11" ht="16.149999999999999" customHeight="1" thickBot="1">
      <c r="A1" s="364"/>
      <c r="B1" s="365"/>
      <c r="C1" s="365"/>
      <c r="D1" s="379" t="str">
        <f>'Fl Rosto 1'!C5</f>
        <v>ORÇAMENTO - LOTE 01
SANEAMENTO DA COMUNIDADE VALE VERDE - JACARÉ - NITERÓI / RJ</v>
      </c>
      <c r="E1" s="380"/>
      <c r="F1" s="256" t="s">
        <v>408</v>
      </c>
      <c r="G1" s="257" t="s">
        <v>409</v>
      </c>
    </row>
    <row r="2" spans="1:11">
      <c r="A2" s="366"/>
      <c r="B2" s="367"/>
      <c r="C2" s="367"/>
      <c r="D2" s="381"/>
      <c r="E2" s="382"/>
      <c r="F2" s="355" t="str">
        <f>'Fl Rosto 1'!H4</f>
        <v>JA-VV-PB-OR-001-R0</v>
      </c>
      <c r="G2" s="358">
        <v>0</v>
      </c>
    </row>
    <row r="3" spans="1:11">
      <c r="A3" s="366"/>
      <c r="B3" s="367"/>
      <c r="C3" s="367"/>
      <c r="D3" s="381"/>
      <c r="E3" s="382"/>
      <c r="F3" s="356"/>
      <c r="G3" s="359"/>
    </row>
    <row r="4" spans="1:11" ht="15.75" thickBot="1">
      <c r="A4" s="368"/>
      <c r="B4" s="369"/>
      <c r="C4" s="369"/>
      <c r="D4" s="383"/>
      <c r="E4" s="384"/>
      <c r="F4" s="357"/>
      <c r="G4" s="360"/>
    </row>
    <row r="5" spans="1:11" ht="15.75" customHeight="1">
      <c r="A5" s="377"/>
      <c r="B5" s="378"/>
      <c r="C5" s="378"/>
      <c r="D5" s="378"/>
      <c r="E5" s="378"/>
      <c r="F5" s="378"/>
      <c r="G5" s="262" t="s">
        <v>272</v>
      </c>
    </row>
    <row r="6" spans="1:11" ht="30.75" customHeight="1">
      <c r="A6" s="157" t="s">
        <v>128</v>
      </c>
      <c r="B6" s="155" t="s">
        <v>129</v>
      </c>
      <c r="C6" s="155" t="s">
        <v>0</v>
      </c>
      <c r="D6" s="155" t="s">
        <v>1</v>
      </c>
      <c r="E6" s="155" t="s">
        <v>2</v>
      </c>
      <c r="F6" s="155" t="s">
        <v>3</v>
      </c>
      <c r="G6" s="158" t="s">
        <v>4</v>
      </c>
    </row>
    <row r="7" spans="1:11" ht="15.75" customHeight="1">
      <c r="A7" s="374"/>
      <c r="B7" s="375"/>
      <c r="C7" s="375"/>
      <c r="D7" s="375"/>
      <c r="E7" s="375"/>
      <c r="F7" s="375"/>
      <c r="G7" s="376"/>
    </row>
    <row r="8" spans="1:11" ht="30" customHeight="1">
      <c r="A8" s="371" t="s">
        <v>141</v>
      </c>
      <c r="B8" s="372"/>
      <c r="C8" s="372"/>
      <c r="D8" s="372"/>
      <c r="E8" s="372"/>
      <c r="F8" s="372"/>
      <c r="G8" s="373"/>
    </row>
    <row r="9" spans="1:11" ht="46.15" customHeight="1">
      <c r="A9" s="140" t="s">
        <v>167</v>
      </c>
      <c r="B9" s="112" t="s">
        <v>202</v>
      </c>
      <c r="C9" s="117" t="s">
        <v>203</v>
      </c>
      <c r="D9" s="107" t="s">
        <v>54</v>
      </c>
      <c r="E9" s="126">
        <v>384</v>
      </c>
      <c r="F9" s="114">
        <v>187.29</v>
      </c>
      <c r="G9" s="136">
        <f>E9*F9</f>
        <v>71919.360000000001</v>
      </c>
      <c r="H9" s="103"/>
      <c r="I9" s="129"/>
      <c r="K9" s="110"/>
    </row>
    <row r="10" spans="1:11" ht="29.25">
      <c r="A10" s="140" t="s">
        <v>168</v>
      </c>
      <c r="B10" s="112" t="s">
        <v>204</v>
      </c>
      <c r="C10" s="117" t="s">
        <v>205</v>
      </c>
      <c r="D10" s="107" t="s">
        <v>54</v>
      </c>
      <c r="E10" s="126">
        <v>1056</v>
      </c>
      <c r="F10" s="114">
        <v>81.430000000000007</v>
      </c>
      <c r="G10" s="136">
        <f>E10*F10</f>
        <v>85990.080000000002</v>
      </c>
      <c r="H10" s="103"/>
      <c r="I10" s="129"/>
      <c r="K10" s="110"/>
    </row>
    <row r="11" spans="1:11" ht="43.9" customHeight="1">
      <c r="A11" s="140" t="s">
        <v>228</v>
      </c>
      <c r="B11" s="112" t="s">
        <v>246</v>
      </c>
      <c r="C11" s="139" t="s">
        <v>245</v>
      </c>
      <c r="D11" s="107" t="s">
        <v>54</v>
      </c>
      <c r="E11" s="126">
        <v>44</v>
      </c>
      <c r="F11" s="114">
        <v>47.33</v>
      </c>
      <c r="G11" s="136">
        <f t="shared" ref="G11:G14" si="0">E11*F11</f>
        <v>2082.52</v>
      </c>
      <c r="H11" s="104"/>
      <c r="I11" s="129"/>
    </row>
    <row r="12" spans="1:11" ht="21.6" customHeight="1">
      <c r="A12" s="140" t="s">
        <v>169</v>
      </c>
      <c r="B12" s="112" t="s">
        <v>206</v>
      </c>
      <c r="C12" s="135" t="s">
        <v>207</v>
      </c>
      <c r="D12" s="107" t="s">
        <v>54</v>
      </c>
      <c r="E12" s="126">
        <v>176</v>
      </c>
      <c r="F12" s="114">
        <v>27.64</v>
      </c>
      <c r="G12" s="136">
        <f>E12*F12</f>
        <v>4864.6400000000003</v>
      </c>
      <c r="H12" s="104"/>
      <c r="I12" s="129"/>
    </row>
    <row r="13" spans="1:11" ht="30">
      <c r="A13" s="140" t="s">
        <v>170</v>
      </c>
      <c r="B13" s="112" t="s">
        <v>208</v>
      </c>
      <c r="C13" s="117" t="s">
        <v>209</v>
      </c>
      <c r="D13" s="107" t="s">
        <v>54</v>
      </c>
      <c r="E13" s="126">
        <v>176</v>
      </c>
      <c r="F13" s="114">
        <v>15.22</v>
      </c>
      <c r="G13" s="136">
        <f>E13*F13</f>
        <v>2678.7200000000003</v>
      </c>
      <c r="H13" s="104"/>
      <c r="I13" s="129"/>
    </row>
    <row r="14" spans="1:11" ht="28.5">
      <c r="A14" s="140" t="s">
        <v>171</v>
      </c>
      <c r="B14" s="107" t="s">
        <v>121</v>
      </c>
      <c r="C14" s="113" t="s">
        <v>133</v>
      </c>
      <c r="D14" s="107" t="s">
        <v>54</v>
      </c>
      <c r="E14" s="126">
        <v>1008</v>
      </c>
      <c r="F14" s="109">
        <v>36.6</v>
      </c>
      <c r="G14" s="136">
        <f t="shared" si="0"/>
        <v>36892.800000000003</v>
      </c>
      <c r="H14" s="103"/>
      <c r="I14" s="129"/>
    </row>
    <row r="15" spans="1:11" ht="28.5">
      <c r="A15" s="140" t="s">
        <v>172</v>
      </c>
      <c r="B15" s="107" t="s">
        <v>122</v>
      </c>
      <c r="C15" s="113" t="s">
        <v>133</v>
      </c>
      <c r="D15" s="107" t="s">
        <v>54</v>
      </c>
      <c r="E15" s="126">
        <v>432</v>
      </c>
      <c r="F15" s="109">
        <v>4.1399999999999997</v>
      </c>
      <c r="G15" s="136">
        <f t="shared" ref="G15:G25" si="1">E15*F15</f>
        <v>1788.4799999999998</v>
      </c>
      <c r="H15" s="103"/>
      <c r="I15" s="129"/>
    </row>
    <row r="16" spans="1:11" ht="28.5">
      <c r="A16" s="140" t="s">
        <v>173</v>
      </c>
      <c r="B16" s="108" t="s">
        <v>135</v>
      </c>
      <c r="C16" s="113" t="s">
        <v>134</v>
      </c>
      <c r="D16" s="107" t="s">
        <v>119</v>
      </c>
      <c r="E16" s="126">
        <v>12</v>
      </c>
      <c r="F16" s="114">
        <v>330.34</v>
      </c>
      <c r="G16" s="136">
        <f t="shared" si="1"/>
        <v>3964.08</v>
      </c>
      <c r="H16" s="103"/>
      <c r="I16" s="129"/>
    </row>
    <row r="17" spans="1:14" ht="57">
      <c r="A17" s="140" t="s">
        <v>174</v>
      </c>
      <c r="B17" s="107" t="s">
        <v>136</v>
      </c>
      <c r="C17" s="113" t="s">
        <v>123</v>
      </c>
      <c r="D17" s="107" t="s">
        <v>71</v>
      </c>
      <c r="E17" s="126">
        <v>8</v>
      </c>
      <c r="F17" s="114">
        <v>67</v>
      </c>
      <c r="G17" s="136">
        <f t="shared" si="1"/>
        <v>536</v>
      </c>
      <c r="H17" s="103"/>
      <c r="I17" s="129"/>
    </row>
    <row r="18" spans="1:14" ht="42.75">
      <c r="A18" s="140" t="s">
        <v>175</v>
      </c>
      <c r="B18" s="107" t="s">
        <v>137</v>
      </c>
      <c r="C18" s="113" t="s">
        <v>130</v>
      </c>
      <c r="D18" s="107" t="s">
        <v>71</v>
      </c>
      <c r="E18" s="126">
        <v>2</v>
      </c>
      <c r="F18" s="114">
        <v>1481.64</v>
      </c>
      <c r="G18" s="136">
        <f t="shared" si="1"/>
        <v>2963.28</v>
      </c>
      <c r="H18" s="106"/>
      <c r="I18" s="129"/>
    </row>
    <row r="19" spans="1:14" ht="58.5">
      <c r="A19" s="140" t="s">
        <v>176</v>
      </c>
      <c r="B19" s="112" t="s">
        <v>239</v>
      </c>
      <c r="C19" s="117" t="s">
        <v>240</v>
      </c>
      <c r="D19" s="107" t="s">
        <v>71</v>
      </c>
      <c r="E19" s="126">
        <v>2</v>
      </c>
      <c r="F19" s="114">
        <v>2958.17</v>
      </c>
      <c r="G19" s="136">
        <f t="shared" si="1"/>
        <v>5916.34</v>
      </c>
      <c r="H19" s="106"/>
      <c r="I19" s="129"/>
    </row>
    <row r="20" spans="1:14" ht="144">
      <c r="A20" s="140" t="s">
        <v>177</v>
      </c>
      <c r="B20" s="125" t="s">
        <v>236</v>
      </c>
      <c r="C20" s="117" t="s">
        <v>412</v>
      </c>
      <c r="D20" s="107" t="s">
        <v>120</v>
      </c>
      <c r="E20" s="126">
        <v>6</v>
      </c>
      <c r="F20" s="114">
        <v>500</v>
      </c>
      <c r="G20" s="136">
        <f t="shared" si="1"/>
        <v>3000</v>
      </c>
      <c r="H20" s="105"/>
      <c r="I20" s="129"/>
      <c r="K20" s="110"/>
    </row>
    <row r="21" spans="1:14" ht="115.5">
      <c r="A21" s="140" t="s">
        <v>210</v>
      </c>
      <c r="B21" s="125" t="s">
        <v>154</v>
      </c>
      <c r="C21" s="117" t="s">
        <v>413</v>
      </c>
      <c r="D21" s="107" t="s">
        <v>120</v>
      </c>
      <c r="E21" s="126">
        <v>6</v>
      </c>
      <c r="F21" s="114">
        <v>460</v>
      </c>
      <c r="G21" s="136">
        <f t="shared" si="1"/>
        <v>2760</v>
      </c>
      <c r="H21" s="105"/>
      <c r="I21" s="129"/>
      <c r="K21" s="110"/>
    </row>
    <row r="22" spans="1:14" ht="143.25">
      <c r="A22" s="140" t="s">
        <v>211</v>
      </c>
      <c r="B22" s="125" t="s">
        <v>237</v>
      </c>
      <c r="C22" s="115" t="s">
        <v>414</v>
      </c>
      <c r="D22" s="107" t="s">
        <v>120</v>
      </c>
      <c r="E22" s="126">
        <v>6</v>
      </c>
      <c r="F22" s="114">
        <v>620</v>
      </c>
      <c r="G22" s="136">
        <f t="shared" si="1"/>
        <v>3720</v>
      </c>
      <c r="H22" s="105"/>
      <c r="I22" s="129"/>
      <c r="K22" s="110"/>
    </row>
    <row r="23" spans="1:14" ht="28.9" customHeight="1">
      <c r="A23" s="140" t="s">
        <v>212</v>
      </c>
      <c r="B23" s="112" t="s">
        <v>155</v>
      </c>
      <c r="C23" s="117" t="s">
        <v>156</v>
      </c>
      <c r="D23" s="112" t="s">
        <v>157</v>
      </c>
      <c r="E23" s="126">
        <v>150</v>
      </c>
      <c r="F23" s="114">
        <v>21.71</v>
      </c>
      <c r="G23" s="136">
        <f t="shared" si="1"/>
        <v>3256.5</v>
      </c>
      <c r="H23" s="105"/>
      <c r="I23" s="129"/>
      <c r="K23" s="110"/>
    </row>
    <row r="24" spans="1:14" ht="29.25">
      <c r="A24" s="140" t="s">
        <v>238</v>
      </c>
      <c r="B24" s="112" t="s">
        <v>158</v>
      </c>
      <c r="C24" s="117" t="s">
        <v>159</v>
      </c>
      <c r="D24" s="107" t="s">
        <v>71</v>
      </c>
      <c r="E24" s="126">
        <v>3</v>
      </c>
      <c r="F24" s="114">
        <v>59.21</v>
      </c>
      <c r="G24" s="136">
        <f t="shared" si="1"/>
        <v>177.63</v>
      </c>
      <c r="H24" s="105"/>
      <c r="I24" s="129"/>
      <c r="K24" s="110"/>
    </row>
    <row r="25" spans="1:14" ht="57.75">
      <c r="A25" s="140" t="s">
        <v>241</v>
      </c>
      <c r="B25" s="112" t="s">
        <v>242</v>
      </c>
      <c r="C25" s="117" t="s">
        <v>244</v>
      </c>
      <c r="D25" s="107" t="s">
        <v>119</v>
      </c>
      <c r="E25" s="126">
        <v>500</v>
      </c>
      <c r="F25" s="114">
        <v>0.79</v>
      </c>
      <c r="G25" s="136">
        <f t="shared" si="1"/>
        <v>395</v>
      </c>
      <c r="H25" s="105"/>
      <c r="I25" s="129"/>
      <c r="K25" s="110"/>
    </row>
    <row r="26" spans="1:14" ht="129">
      <c r="A26" s="140" t="s">
        <v>243</v>
      </c>
      <c r="B26" s="112" t="s">
        <v>144</v>
      </c>
      <c r="C26" s="117" t="s">
        <v>143</v>
      </c>
      <c r="D26" s="107" t="s">
        <v>145</v>
      </c>
      <c r="E26" s="173">
        <f>G26/F26</f>
        <v>463.77027080844289</v>
      </c>
      <c r="F26" s="114">
        <v>25.11</v>
      </c>
      <c r="G26" s="136">
        <f>SUM(G9:G25)*0.05</f>
        <v>11645.271500000001</v>
      </c>
      <c r="H26" s="124"/>
      <c r="I26" s="129"/>
      <c r="K26" s="137"/>
      <c r="L26" s="79"/>
      <c r="M26" s="80"/>
      <c r="N26" s="79"/>
    </row>
    <row r="27" spans="1:14" ht="30.75" customHeight="1" thickBot="1">
      <c r="A27" s="174"/>
      <c r="B27" s="175"/>
      <c r="C27" s="175"/>
      <c r="D27" s="370" t="s">
        <v>142</v>
      </c>
      <c r="E27" s="370"/>
      <c r="F27" s="370"/>
      <c r="G27" s="176">
        <f>SUM(G9:G26)</f>
        <v>244550.7015</v>
      </c>
      <c r="H27" s="124"/>
      <c r="I27" s="124"/>
      <c r="L27" s="79"/>
      <c r="M27" s="79"/>
      <c r="N27" s="79"/>
    </row>
    <row r="28" spans="1:14">
      <c r="A28" s="79"/>
      <c r="B28" s="79"/>
      <c r="C28" s="128"/>
      <c r="D28" s="81"/>
      <c r="E28" s="81"/>
      <c r="F28" s="81"/>
      <c r="G28" s="81"/>
      <c r="H28" s="81"/>
      <c r="I28" s="120"/>
      <c r="J28" s="79"/>
    </row>
    <row r="29" spans="1:14">
      <c r="A29" s="79"/>
      <c r="B29" s="79"/>
      <c r="C29" s="79"/>
      <c r="D29" s="81"/>
      <c r="E29" s="81"/>
      <c r="F29" s="81"/>
      <c r="G29" s="81"/>
      <c r="H29" s="81"/>
      <c r="I29" s="120"/>
      <c r="J29" s="79"/>
    </row>
    <row r="30" spans="1:14">
      <c r="A30" s="79"/>
      <c r="B30" s="79"/>
      <c r="C30" s="79"/>
      <c r="D30" s="81"/>
      <c r="E30" s="81"/>
      <c r="F30" s="81"/>
      <c r="G30" s="81"/>
      <c r="H30" s="81"/>
      <c r="I30" s="120"/>
      <c r="J30" s="79"/>
    </row>
    <row r="31" spans="1:14">
      <c r="C31" s="79"/>
      <c r="D31" s="81"/>
      <c r="E31" s="81"/>
      <c r="F31" s="81"/>
      <c r="G31" s="81"/>
      <c r="H31" s="81"/>
      <c r="I31" s="81"/>
      <c r="J31" s="79"/>
    </row>
    <row r="32" spans="1:14">
      <c r="C32" s="79"/>
      <c r="D32" s="335"/>
      <c r="E32" s="335"/>
      <c r="F32" s="82"/>
      <c r="G32" s="336"/>
      <c r="H32" s="336"/>
      <c r="I32" s="83"/>
      <c r="J32" s="79"/>
    </row>
    <row r="33" spans="3:10">
      <c r="C33" s="79"/>
      <c r="D33" s="84"/>
      <c r="E33" s="85"/>
      <c r="F33" s="86"/>
      <c r="G33" s="87"/>
      <c r="H33" s="88"/>
      <c r="I33" s="88"/>
      <c r="J33" s="79"/>
    </row>
    <row r="34" spans="3:10">
      <c r="C34" s="79"/>
      <c r="D34" s="81"/>
      <c r="G34" s="120"/>
      <c r="H34" s="81"/>
      <c r="I34" s="81"/>
      <c r="J34" s="79"/>
    </row>
    <row r="35" spans="3:10">
      <c r="C35" s="79"/>
      <c r="D35" s="81"/>
      <c r="E35" s="81"/>
      <c r="F35" s="81"/>
      <c r="G35" s="81"/>
      <c r="H35" s="81"/>
      <c r="I35" s="81"/>
      <c r="J35" s="79"/>
    </row>
    <row r="36" spans="3:10">
      <c r="C36" s="79"/>
      <c r="D36" s="81"/>
      <c r="E36" s="81"/>
      <c r="F36" s="81"/>
      <c r="G36" s="81"/>
      <c r="H36" s="81"/>
      <c r="I36" s="81"/>
      <c r="J36" s="79"/>
    </row>
    <row r="37" spans="3:10">
      <c r="C37" s="79"/>
      <c r="D37" s="81"/>
      <c r="E37" s="79"/>
      <c r="F37" s="79"/>
      <c r="G37" s="81"/>
      <c r="H37" s="81"/>
      <c r="I37" s="81"/>
      <c r="J37" s="79"/>
    </row>
    <row r="38" spans="3:10">
      <c r="C38" s="79"/>
      <c r="D38" s="81"/>
      <c r="E38" s="79"/>
      <c r="F38" s="79"/>
      <c r="G38" s="81"/>
      <c r="H38" s="81"/>
      <c r="I38" s="81"/>
      <c r="J38" s="79"/>
    </row>
    <row r="39" spans="3:10">
      <c r="C39" s="79"/>
      <c r="D39" s="81"/>
      <c r="E39" s="89"/>
      <c r="F39" s="79"/>
      <c r="G39" s="81"/>
      <c r="H39" s="81"/>
      <c r="I39" s="81"/>
      <c r="J39" s="79"/>
    </row>
    <row r="40" spans="3:10">
      <c r="C40" s="79"/>
      <c r="D40" s="81"/>
      <c r="E40" s="79"/>
      <c r="F40" s="79"/>
      <c r="G40" s="81"/>
      <c r="H40" s="81"/>
      <c r="I40" s="81"/>
      <c r="J40" s="79"/>
    </row>
    <row r="41" spans="3:10">
      <c r="C41" s="79"/>
      <c r="D41" s="81"/>
      <c r="E41" s="90"/>
      <c r="F41" s="91"/>
      <c r="G41" s="81"/>
      <c r="H41" s="81"/>
      <c r="I41" s="81"/>
      <c r="J41" s="79"/>
    </row>
    <row r="42" spans="3:10">
      <c r="C42" s="79"/>
      <c r="D42" s="81"/>
      <c r="E42" s="90"/>
      <c r="F42" s="91"/>
      <c r="G42" s="81"/>
      <c r="H42" s="81"/>
      <c r="I42" s="81"/>
      <c r="J42" s="79"/>
    </row>
    <row r="43" spans="3:10">
      <c r="C43" s="79"/>
      <c r="D43" s="81"/>
      <c r="E43" s="90"/>
      <c r="F43" s="91"/>
      <c r="G43" s="81"/>
      <c r="H43" s="81"/>
      <c r="I43" s="81"/>
      <c r="J43" s="79"/>
    </row>
    <row r="44" spans="3:10">
      <c r="C44" s="79"/>
      <c r="D44" s="81"/>
      <c r="E44" s="90"/>
      <c r="F44" s="91"/>
      <c r="G44" s="81"/>
      <c r="H44" s="81"/>
      <c r="I44" s="81"/>
      <c r="J44" s="79"/>
    </row>
    <row r="45" spans="3:10">
      <c r="C45" s="79"/>
      <c r="D45" s="81"/>
      <c r="E45" s="90"/>
      <c r="F45" s="91"/>
      <c r="G45" s="81"/>
      <c r="H45" s="81"/>
      <c r="I45" s="81"/>
      <c r="J45" s="79"/>
    </row>
    <row r="46" spans="3:10">
      <c r="C46" s="79"/>
      <c r="D46" s="81"/>
      <c r="E46" s="90"/>
      <c r="F46" s="91"/>
      <c r="G46" s="81"/>
      <c r="H46" s="81"/>
      <c r="I46" s="81"/>
      <c r="J46" s="79"/>
    </row>
    <row r="47" spans="3:10">
      <c r="C47" s="79"/>
      <c r="D47" s="81"/>
      <c r="E47" s="90"/>
      <c r="F47" s="91"/>
      <c r="G47" s="81"/>
      <c r="H47" s="81"/>
      <c r="I47" s="81"/>
      <c r="J47" s="79"/>
    </row>
    <row r="48" spans="3:10">
      <c r="C48" s="79"/>
      <c r="D48" s="81"/>
      <c r="E48" s="92"/>
      <c r="F48" s="93"/>
      <c r="G48" s="81"/>
      <c r="H48" s="81"/>
      <c r="I48" s="81"/>
      <c r="J48" s="79"/>
    </row>
    <row r="49" spans="3:10">
      <c r="C49" s="79"/>
      <c r="D49" s="81"/>
      <c r="E49" s="81"/>
      <c r="F49" s="94"/>
      <c r="G49" s="81"/>
      <c r="H49" s="81"/>
      <c r="I49" s="81"/>
      <c r="J49" s="79"/>
    </row>
    <row r="50" spans="3:10">
      <c r="C50" s="79"/>
      <c r="D50" s="81"/>
      <c r="E50" s="79"/>
      <c r="F50" s="93"/>
      <c r="G50" s="81"/>
      <c r="H50" s="81"/>
      <c r="I50" s="81"/>
      <c r="J50" s="79"/>
    </row>
    <row r="51" spans="3:10">
      <c r="C51" s="79"/>
      <c r="D51" s="81"/>
      <c r="E51" s="79"/>
      <c r="F51" s="93"/>
      <c r="G51" s="81"/>
      <c r="H51" s="81"/>
      <c r="I51" s="81"/>
      <c r="J51" s="79"/>
    </row>
    <row r="52" spans="3:10">
      <c r="C52" s="79"/>
      <c r="D52" s="81"/>
      <c r="E52" s="90"/>
      <c r="F52" s="91"/>
      <c r="G52" s="81"/>
      <c r="H52" s="81"/>
      <c r="I52" s="81"/>
      <c r="J52" s="79"/>
    </row>
    <row r="53" spans="3:10">
      <c r="C53" s="79"/>
      <c r="D53" s="81"/>
      <c r="E53" s="90"/>
      <c r="F53" s="91"/>
      <c r="G53" s="81"/>
      <c r="H53" s="81"/>
      <c r="I53" s="81"/>
      <c r="J53" s="79"/>
    </row>
    <row r="54" spans="3:10">
      <c r="C54" s="79"/>
      <c r="D54" s="81"/>
      <c r="E54" s="90"/>
      <c r="F54" s="91"/>
      <c r="G54" s="81"/>
      <c r="H54" s="81"/>
      <c r="I54" s="81"/>
      <c r="J54" s="79"/>
    </row>
    <row r="55" spans="3:10">
      <c r="C55" s="79"/>
      <c r="D55" s="81"/>
      <c r="E55" s="90"/>
      <c r="F55" s="91"/>
      <c r="G55" s="81"/>
      <c r="H55" s="81"/>
      <c r="I55" s="81"/>
      <c r="J55" s="79"/>
    </row>
    <row r="56" spans="3:10">
      <c r="C56" s="79"/>
      <c r="D56" s="81"/>
      <c r="E56" s="90"/>
      <c r="F56" s="91"/>
      <c r="G56" s="81"/>
      <c r="H56" s="81"/>
      <c r="I56" s="81"/>
      <c r="J56" s="79"/>
    </row>
    <row r="57" spans="3:10">
      <c r="C57" s="79"/>
      <c r="D57" s="81"/>
      <c r="E57" s="90"/>
      <c r="F57" s="91"/>
      <c r="G57" s="81"/>
      <c r="H57" s="81"/>
      <c r="I57" s="81"/>
      <c r="J57" s="79"/>
    </row>
    <row r="58" spans="3:10">
      <c r="C58" s="79"/>
      <c r="D58" s="81"/>
      <c r="E58" s="90"/>
      <c r="F58" s="91"/>
      <c r="G58" s="81"/>
      <c r="H58" s="81"/>
      <c r="I58" s="81"/>
      <c r="J58" s="79"/>
    </row>
    <row r="59" spans="3:10">
      <c r="C59" s="79"/>
      <c r="D59" s="81"/>
      <c r="E59" s="90"/>
      <c r="F59" s="91"/>
      <c r="G59" s="81"/>
      <c r="H59" s="81"/>
      <c r="I59" s="81"/>
      <c r="J59" s="79"/>
    </row>
    <row r="60" spans="3:10">
      <c r="C60" s="79"/>
      <c r="D60" s="81"/>
      <c r="E60" s="79"/>
      <c r="F60" s="93"/>
      <c r="G60" s="81"/>
      <c r="H60" s="81"/>
      <c r="I60" s="81"/>
      <c r="J60" s="79"/>
    </row>
    <row r="61" spans="3:10">
      <c r="C61" s="79"/>
      <c r="D61" s="81"/>
      <c r="E61" s="89"/>
      <c r="F61" s="93"/>
      <c r="G61" s="81"/>
      <c r="H61" s="81"/>
      <c r="I61" s="81"/>
      <c r="J61" s="79"/>
    </row>
    <row r="62" spans="3:10">
      <c r="C62" s="79"/>
      <c r="D62" s="81"/>
      <c r="E62" s="79"/>
      <c r="F62" s="93"/>
      <c r="G62" s="81"/>
      <c r="H62" s="81"/>
      <c r="I62" s="81"/>
      <c r="J62" s="79"/>
    </row>
    <row r="63" spans="3:10">
      <c r="C63" s="79"/>
      <c r="D63" s="81"/>
      <c r="E63" s="90"/>
      <c r="F63" s="91"/>
      <c r="G63" s="81"/>
      <c r="H63" s="81"/>
      <c r="I63" s="81"/>
      <c r="J63" s="79"/>
    </row>
    <row r="64" spans="3:10">
      <c r="C64" s="79"/>
      <c r="D64" s="81"/>
      <c r="E64" s="95"/>
      <c r="F64" s="93"/>
      <c r="G64" s="81"/>
      <c r="H64" s="81"/>
      <c r="I64" s="81"/>
      <c r="J64" s="79"/>
    </row>
    <row r="65" spans="3:10">
      <c r="C65" s="79"/>
      <c r="D65" s="81"/>
      <c r="E65" s="81"/>
      <c r="F65" s="94"/>
      <c r="G65" s="81"/>
      <c r="H65" s="81"/>
      <c r="I65" s="81"/>
      <c r="J65" s="79"/>
    </row>
    <row r="66" spans="3:10">
      <c r="C66" s="79"/>
      <c r="D66" s="81"/>
      <c r="E66" s="79"/>
      <c r="F66" s="93"/>
      <c r="G66" s="81"/>
      <c r="H66" s="81"/>
      <c r="I66" s="81"/>
      <c r="J66" s="79"/>
    </row>
    <row r="67" spans="3:10">
      <c r="C67" s="79"/>
      <c r="D67" s="81"/>
      <c r="E67" s="79"/>
      <c r="F67" s="93"/>
      <c r="G67" s="81"/>
      <c r="H67" s="81"/>
      <c r="I67" s="81"/>
      <c r="J67" s="79"/>
    </row>
    <row r="68" spans="3:10">
      <c r="C68" s="79"/>
      <c r="D68" s="81"/>
      <c r="E68" s="90"/>
      <c r="F68" s="91"/>
      <c r="G68" s="81"/>
      <c r="H68" s="81"/>
      <c r="I68" s="81"/>
      <c r="J68" s="79"/>
    </row>
    <row r="69" spans="3:10">
      <c r="C69" s="79"/>
      <c r="D69" s="81"/>
      <c r="E69" s="90"/>
      <c r="F69" s="91"/>
      <c r="G69" s="81"/>
      <c r="H69" s="81"/>
      <c r="I69" s="81"/>
      <c r="J69" s="79"/>
    </row>
    <row r="70" spans="3:10">
      <c r="C70" s="79"/>
      <c r="D70" s="81"/>
      <c r="E70" s="90"/>
      <c r="F70" s="91"/>
      <c r="G70" s="81"/>
      <c r="H70" s="81"/>
      <c r="I70" s="81"/>
      <c r="J70" s="79"/>
    </row>
    <row r="71" spans="3:10">
      <c r="C71" s="79"/>
      <c r="D71" s="81"/>
      <c r="E71" s="90"/>
      <c r="F71" s="91"/>
      <c r="G71" s="81"/>
      <c r="H71" s="81"/>
      <c r="I71" s="81"/>
      <c r="J71" s="79"/>
    </row>
    <row r="72" spans="3:10">
      <c r="C72" s="79"/>
      <c r="D72" s="81"/>
      <c r="E72" s="90"/>
      <c r="F72" s="91"/>
      <c r="G72" s="81"/>
      <c r="H72" s="81"/>
      <c r="I72" s="81"/>
      <c r="J72" s="79"/>
    </row>
    <row r="73" spans="3:10">
      <c r="C73" s="79"/>
      <c r="D73" s="81"/>
      <c r="E73" s="90"/>
      <c r="F73" s="91"/>
      <c r="G73" s="81"/>
      <c r="H73" s="81"/>
      <c r="I73" s="81"/>
      <c r="J73" s="79"/>
    </row>
    <row r="74" spans="3:10">
      <c r="C74" s="79"/>
      <c r="D74" s="81"/>
      <c r="E74" s="90"/>
      <c r="F74" s="91"/>
      <c r="G74" s="81"/>
      <c r="H74" s="81"/>
      <c r="I74" s="81"/>
      <c r="J74" s="79"/>
    </row>
    <row r="75" spans="3:10">
      <c r="C75" s="79"/>
      <c r="D75" s="81"/>
      <c r="E75" s="90"/>
      <c r="F75" s="91"/>
      <c r="G75" s="81"/>
      <c r="H75" s="81"/>
      <c r="I75" s="81"/>
      <c r="J75" s="79"/>
    </row>
    <row r="76" spans="3:10">
      <c r="C76" s="79"/>
      <c r="D76" s="81"/>
      <c r="E76" s="90"/>
      <c r="F76" s="91"/>
      <c r="G76" s="81"/>
      <c r="H76" s="81"/>
      <c r="I76" s="81"/>
      <c r="J76" s="79"/>
    </row>
    <row r="77" spans="3:10">
      <c r="C77" s="79"/>
      <c r="D77" s="81"/>
      <c r="E77" s="90"/>
      <c r="F77" s="91"/>
      <c r="G77" s="81"/>
      <c r="H77" s="81"/>
      <c r="I77" s="81"/>
      <c r="J77" s="79"/>
    </row>
    <row r="78" spans="3:10">
      <c r="C78" s="79"/>
      <c r="D78" s="81"/>
      <c r="E78" s="81"/>
      <c r="F78" s="94"/>
      <c r="G78" s="81"/>
      <c r="H78" s="81"/>
      <c r="I78" s="81"/>
      <c r="J78" s="79"/>
    </row>
    <row r="79" spans="3:10">
      <c r="C79" s="79"/>
      <c r="D79" s="81"/>
      <c r="E79" s="79"/>
      <c r="F79" s="93"/>
      <c r="G79" s="81"/>
      <c r="H79" s="81"/>
      <c r="I79" s="81"/>
      <c r="J79" s="79"/>
    </row>
    <row r="80" spans="3:10">
      <c r="C80" s="79"/>
      <c r="D80" s="81"/>
      <c r="E80" s="79"/>
      <c r="F80" s="93"/>
      <c r="G80" s="81"/>
      <c r="H80" s="81"/>
      <c r="I80" s="81"/>
      <c r="J80" s="79"/>
    </row>
    <row r="81" spans="3:10">
      <c r="C81" s="79"/>
      <c r="D81" s="81"/>
      <c r="E81" s="90"/>
      <c r="F81" s="93"/>
      <c r="G81" s="81"/>
      <c r="H81" s="81"/>
      <c r="I81" s="81"/>
      <c r="J81" s="79"/>
    </row>
    <row r="82" spans="3:10">
      <c r="C82" s="79"/>
      <c r="D82" s="81"/>
      <c r="E82" s="79"/>
      <c r="F82" s="93"/>
      <c r="G82" s="81"/>
      <c r="H82" s="81"/>
      <c r="I82" s="81"/>
      <c r="J82" s="79"/>
    </row>
    <row r="83" spans="3:10">
      <c r="C83" s="79"/>
      <c r="D83" s="81"/>
      <c r="E83" s="90"/>
      <c r="F83" s="91"/>
      <c r="G83" s="81"/>
      <c r="H83" s="81"/>
      <c r="I83" s="81"/>
      <c r="J83" s="79"/>
    </row>
    <row r="84" spans="3:10">
      <c r="C84" s="79"/>
      <c r="D84" s="81"/>
      <c r="E84" s="90"/>
      <c r="F84" s="91"/>
      <c r="G84" s="81"/>
      <c r="H84" s="81"/>
      <c r="I84" s="81"/>
      <c r="J84" s="79"/>
    </row>
    <row r="85" spans="3:10">
      <c r="C85" s="79"/>
      <c r="D85" s="81"/>
      <c r="E85" s="90"/>
      <c r="F85" s="91"/>
      <c r="G85" s="81"/>
      <c r="H85" s="81"/>
      <c r="I85" s="81"/>
      <c r="J85" s="79"/>
    </row>
    <row r="86" spans="3:10">
      <c r="C86" s="79"/>
      <c r="D86" s="81"/>
      <c r="E86" s="90"/>
      <c r="F86" s="91"/>
      <c r="G86" s="81"/>
      <c r="H86" s="81"/>
      <c r="I86" s="81"/>
      <c r="J86" s="79"/>
    </row>
    <row r="87" spans="3:10">
      <c r="C87" s="79"/>
      <c r="D87" s="81"/>
      <c r="E87" s="90"/>
      <c r="F87" s="91"/>
      <c r="G87" s="81"/>
      <c r="H87" s="81"/>
      <c r="I87" s="81"/>
      <c r="J87" s="79"/>
    </row>
    <row r="88" spans="3:10">
      <c r="C88" s="79"/>
      <c r="D88" s="81"/>
      <c r="E88" s="90"/>
      <c r="F88" s="91"/>
      <c r="G88" s="81"/>
      <c r="H88" s="81"/>
      <c r="I88" s="81"/>
      <c r="J88" s="79"/>
    </row>
    <row r="89" spans="3:10">
      <c r="C89" s="79"/>
      <c r="D89" s="81"/>
      <c r="E89" s="90"/>
      <c r="F89" s="91"/>
      <c r="G89" s="81"/>
      <c r="H89" s="81"/>
      <c r="I89" s="81"/>
      <c r="J89" s="79"/>
    </row>
    <row r="90" spans="3:10">
      <c r="C90" s="79"/>
      <c r="D90" s="81"/>
      <c r="E90" s="90"/>
      <c r="F90" s="91"/>
      <c r="G90" s="81"/>
      <c r="H90" s="81"/>
      <c r="I90" s="81"/>
      <c r="J90" s="79"/>
    </row>
    <row r="91" spans="3:10">
      <c r="C91" s="79"/>
      <c r="D91" s="81"/>
      <c r="E91" s="79"/>
      <c r="F91" s="93"/>
      <c r="G91" s="81"/>
      <c r="H91" s="81"/>
      <c r="I91" s="81"/>
      <c r="J91" s="79"/>
    </row>
    <row r="92" spans="3:10">
      <c r="C92" s="79"/>
      <c r="D92" s="81"/>
      <c r="E92" s="81"/>
      <c r="F92" s="94"/>
      <c r="G92" s="81"/>
      <c r="H92" s="81"/>
      <c r="I92" s="81"/>
      <c r="J92" s="79"/>
    </row>
    <row r="93" spans="3:10">
      <c r="C93" s="79"/>
      <c r="D93" s="81"/>
      <c r="E93" s="79"/>
      <c r="F93" s="93"/>
      <c r="G93" s="81"/>
      <c r="H93" s="81"/>
      <c r="I93" s="81"/>
      <c r="J93" s="79"/>
    </row>
    <row r="94" spans="3:10">
      <c r="C94" s="79"/>
      <c r="D94" s="81"/>
      <c r="E94" s="79"/>
      <c r="F94" s="93"/>
      <c r="G94" s="81"/>
      <c r="H94" s="81"/>
      <c r="I94" s="81"/>
      <c r="J94" s="79"/>
    </row>
    <row r="95" spans="3:10">
      <c r="C95" s="79"/>
      <c r="D95" s="81"/>
      <c r="E95" s="90"/>
      <c r="F95" s="91"/>
      <c r="G95" s="81"/>
      <c r="H95" s="81"/>
      <c r="I95" s="81"/>
      <c r="J95" s="79"/>
    </row>
    <row r="96" spans="3:10">
      <c r="C96" s="79"/>
      <c r="D96" s="81"/>
      <c r="E96" s="90"/>
      <c r="F96" s="91"/>
      <c r="G96" s="81"/>
      <c r="H96" s="81"/>
      <c r="I96" s="81"/>
      <c r="J96" s="79"/>
    </row>
    <row r="97" spans="3:10">
      <c r="C97" s="79"/>
      <c r="D97" s="81"/>
      <c r="E97" s="90"/>
      <c r="F97" s="91"/>
      <c r="G97" s="81"/>
      <c r="H97" s="81"/>
      <c r="I97" s="81"/>
      <c r="J97" s="79"/>
    </row>
    <row r="98" spans="3:10">
      <c r="C98" s="79"/>
      <c r="D98" s="81"/>
      <c r="E98" s="90"/>
      <c r="F98" s="91"/>
      <c r="G98" s="81"/>
      <c r="H98" s="81"/>
      <c r="I98" s="81"/>
      <c r="J98" s="79"/>
    </row>
    <row r="99" spans="3:10">
      <c r="C99" s="79"/>
      <c r="D99" s="81"/>
      <c r="E99" s="90"/>
      <c r="F99" s="91"/>
      <c r="G99" s="81"/>
      <c r="H99" s="81"/>
      <c r="I99" s="81"/>
      <c r="J99" s="79"/>
    </row>
    <row r="100" spans="3:10">
      <c r="C100" s="79"/>
      <c r="D100" s="81"/>
      <c r="E100" s="90"/>
      <c r="F100" s="91"/>
      <c r="G100" s="81"/>
      <c r="H100" s="81"/>
      <c r="I100" s="81"/>
      <c r="J100" s="79"/>
    </row>
    <row r="101" spans="3:10">
      <c r="C101" s="79"/>
      <c r="D101" s="81"/>
      <c r="E101" s="90"/>
      <c r="F101" s="91"/>
      <c r="G101" s="81"/>
      <c r="H101" s="81"/>
      <c r="I101" s="81"/>
      <c r="J101" s="79"/>
    </row>
    <row r="102" spans="3:10">
      <c r="C102" s="79"/>
      <c r="D102" s="81"/>
      <c r="E102" s="90"/>
      <c r="F102" s="91"/>
      <c r="G102" s="81"/>
      <c r="H102" s="81"/>
      <c r="I102" s="81"/>
      <c r="J102" s="79"/>
    </row>
    <row r="103" spans="3:10">
      <c r="C103" s="79"/>
      <c r="D103" s="81"/>
      <c r="E103" s="92"/>
      <c r="F103" s="93"/>
      <c r="G103" s="81"/>
      <c r="H103" s="81"/>
      <c r="I103" s="81"/>
      <c r="J103" s="79"/>
    </row>
    <row r="104" spans="3:10">
      <c r="C104" s="79"/>
      <c r="D104" s="81"/>
      <c r="E104" s="81"/>
      <c r="F104" s="94"/>
      <c r="G104" s="81"/>
      <c r="H104" s="81"/>
      <c r="I104" s="81"/>
      <c r="J104" s="79"/>
    </row>
    <row r="105" spans="3:10">
      <c r="C105" s="79"/>
      <c r="D105" s="81"/>
      <c r="E105" s="81"/>
      <c r="F105" s="94"/>
      <c r="G105" s="81"/>
      <c r="H105" s="81"/>
      <c r="I105" s="81"/>
      <c r="J105" s="79"/>
    </row>
    <row r="106" spans="3:10" ht="18.75">
      <c r="C106" s="79"/>
      <c r="D106" s="81"/>
      <c r="E106" s="96"/>
      <c r="F106" s="94"/>
      <c r="G106" s="81"/>
      <c r="H106" s="81"/>
      <c r="I106" s="81"/>
      <c r="J106" s="79"/>
    </row>
    <row r="107" spans="3:10" ht="16.5">
      <c r="C107" s="79"/>
      <c r="D107" s="81"/>
      <c r="E107" s="97"/>
      <c r="F107" s="94"/>
      <c r="G107" s="81"/>
      <c r="H107" s="81"/>
      <c r="I107" s="81"/>
      <c r="J107" s="79"/>
    </row>
    <row r="108" spans="3:10">
      <c r="C108" s="79"/>
      <c r="D108" s="81"/>
      <c r="E108" s="98"/>
      <c r="F108" s="94"/>
      <c r="G108" s="81"/>
      <c r="H108" s="81"/>
      <c r="I108" s="81"/>
      <c r="J108" s="79"/>
    </row>
    <row r="109" spans="3:10">
      <c r="C109" s="79"/>
      <c r="D109" s="81"/>
      <c r="E109" s="99"/>
      <c r="F109" s="94"/>
      <c r="G109" s="81"/>
      <c r="H109" s="81"/>
      <c r="I109" s="81"/>
      <c r="J109" s="79"/>
    </row>
    <row r="110" spans="3:10">
      <c r="C110" s="79"/>
      <c r="D110" s="81"/>
      <c r="E110" s="81"/>
      <c r="F110" s="94"/>
      <c r="G110" s="81"/>
      <c r="H110" s="81"/>
      <c r="I110" s="81"/>
      <c r="J110" s="79"/>
    </row>
    <row r="111" spans="3:10" ht="18.75">
      <c r="C111" s="79"/>
      <c r="D111" s="81"/>
      <c r="E111" s="96"/>
      <c r="F111" s="94"/>
      <c r="G111" s="81"/>
      <c r="H111" s="81"/>
      <c r="I111" s="81"/>
      <c r="J111" s="79"/>
    </row>
    <row r="112" spans="3:10" ht="16.5">
      <c r="C112" s="79"/>
      <c r="D112" s="81"/>
      <c r="E112" s="100"/>
      <c r="F112" s="94"/>
      <c r="G112" s="81"/>
      <c r="H112" s="81"/>
      <c r="I112" s="81"/>
      <c r="J112" s="79"/>
    </row>
    <row r="113" spans="3:10">
      <c r="C113" s="79"/>
      <c r="D113" s="81"/>
      <c r="E113" s="98"/>
      <c r="F113" s="94"/>
      <c r="G113" s="81"/>
      <c r="H113" s="81"/>
      <c r="I113" s="81"/>
      <c r="J113" s="79"/>
    </row>
    <row r="114" spans="3:10">
      <c r="C114" s="79"/>
      <c r="D114" s="81"/>
      <c r="E114" s="81"/>
      <c r="F114" s="94"/>
      <c r="G114" s="81"/>
      <c r="H114" s="81"/>
      <c r="I114" s="81"/>
      <c r="J114" s="79"/>
    </row>
    <row r="115" spans="3:10" ht="18.75">
      <c r="C115" s="79"/>
      <c r="D115" s="81"/>
      <c r="E115" s="96"/>
      <c r="F115" s="94"/>
      <c r="G115" s="81"/>
      <c r="H115" s="81"/>
      <c r="I115" s="81"/>
      <c r="J115" s="79"/>
    </row>
    <row r="116" spans="3:10" ht="18.75">
      <c r="C116" s="79"/>
      <c r="D116" s="81"/>
      <c r="E116" s="101"/>
      <c r="F116" s="94"/>
      <c r="G116" s="81"/>
      <c r="H116" s="81"/>
      <c r="I116" s="81"/>
      <c r="J116" s="79"/>
    </row>
    <row r="117" spans="3:10">
      <c r="C117" s="79"/>
      <c r="D117" s="81"/>
      <c r="E117" s="102"/>
      <c r="F117" s="94"/>
      <c r="G117" s="81"/>
      <c r="H117" s="81"/>
      <c r="I117" s="81"/>
      <c r="J117" s="79"/>
    </row>
    <row r="118" spans="3:10">
      <c r="C118" s="79"/>
      <c r="D118" s="81"/>
      <c r="E118" s="81"/>
      <c r="F118" s="94"/>
      <c r="G118" s="81"/>
      <c r="H118" s="81"/>
      <c r="I118" s="81"/>
      <c r="J118" s="79"/>
    </row>
    <row r="119" spans="3:10" ht="18.75">
      <c r="C119" s="79"/>
      <c r="D119" s="81"/>
      <c r="E119" s="96"/>
      <c r="F119" s="94"/>
      <c r="G119" s="81"/>
      <c r="H119" s="81"/>
      <c r="I119" s="81"/>
      <c r="J119" s="79"/>
    </row>
    <row r="120" spans="3:10" ht="18.75">
      <c r="C120" s="79"/>
      <c r="D120" s="81"/>
      <c r="E120" s="101"/>
      <c r="F120" s="94"/>
      <c r="G120" s="81"/>
      <c r="H120" s="81"/>
      <c r="I120" s="81"/>
      <c r="J120" s="79"/>
    </row>
    <row r="121" spans="3:10">
      <c r="C121" s="79"/>
      <c r="D121" s="81"/>
      <c r="E121" s="95"/>
      <c r="F121" s="94"/>
      <c r="G121" s="81"/>
      <c r="H121" s="81"/>
      <c r="I121" s="81"/>
      <c r="J121" s="79"/>
    </row>
    <row r="122" spans="3:10">
      <c r="C122" s="79"/>
      <c r="D122" s="81"/>
      <c r="E122" s="81"/>
      <c r="F122" s="94"/>
      <c r="G122" s="81"/>
      <c r="H122" s="81"/>
      <c r="I122" s="81"/>
      <c r="J122" s="79"/>
    </row>
    <row r="123" spans="3:10">
      <c r="C123" s="79"/>
      <c r="D123" s="81"/>
      <c r="E123" s="79"/>
      <c r="F123" s="93"/>
      <c r="G123" s="81"/>
      <c r="H123" s="81"/>
      <c r="I123" s="81"/>
      <c r="J123" s="79"/>
    </row>
    <row r="124" spans="3:10">
      <c r="C124" s="79"/>
      <c r="D124" s="81"/>
      <c r="E124" s="79"/>
      <c r="F124" s="93"/>
      <c r="G124" s="81"/>
      <c r="H124" s="81"/>
      <c r="I124" s="81"/>
      <c r="J124" s="79"/>
    </row>
    <row r="125" spans="3:10">
      <c r="C125" s="79"/>
      <c r="D125" s="81"/>
      <c r="E125" s="90"/>
      <c r="F125" s="91"/>
      <c r="G125" s="81"/>
      <c r="H125" s="81"/>
      <c r="I125" s="81"/>
      <c r="J125" s="79"/>
    </row>
    <row r="126" spans="3:10">
      <c r="C126" s="79"/>
      <c r="D126" s="81"/>
      <c r="E126" s="90"/>
      <c r="F126" s="91"/>
      <c r="G126" s="81"/>
      <c r="H126" s="81"/>
      <c r="I126" s="81"/>
      <c r="J126" s="79"/>
    </row>
    <row r="127" spans="3:10">
      <c r="C127" s="79"/>
      <c r="D127" s="81"/>
      <c r="E127" s="90"/>
      <c r="F127" s="91"/>
      <c r="G127" s="81"/>
      <c r="H127" s="81"/>
      <c r="I127" s="81"/>
      <c r="J127" s="79"/>
    </row>
    <row r="128" spans="3:10">
      <c r="C128" s="79"/>
      <c r="D128" s="81"/>
      <c r="E128" s="90"/>
      <c r="F128" s="91"/>
      <c r="G128" s="81"/>
      <c r="H128" s="81"/>
      <c r="I128" s="81"/>
      <c r="J128" s="79"/>
    </row>
    <row r="129" spans="3:10">
      <c r="C129" s="79"/>
      <c r="D129" s="81"/>
      <c r="E129" s="90"/>
      <c r="F129" s="91"/>
      <c r="G129" s="81"/>
      <c r="H129" s="81"/>
      <c r="I129" s="81"/>
      <c r="J129" s="79"/>
    </row>
    <row r="130" spans="3:10">
      <c r="C130" s="79"/>
      <c r="D130" s="81"/>
      <c r="E130" s="95"/>
      <c r="F130" s="93"/>
      <c r="G130" s="81"/>
      <c r="H130" s="81"/>
      <c r="I130" s="81"/>
      <c r="J130" s="79"/>
    </row>
    <row r="131" spans="3:10">
      <c r="C131" s="79"/>
      <c r="D131" s="81"/>
      <c r="E131" s="81"/>
      <c r="F131" s="94"/>
      <c r="G131" s="81"/>
      <c r="H131" s="81"/>
      <c r="I131" s="81"/>
      <c r="J131" s="79"/>
    </row>
    <row r="132" spans="3:10">
      <c r="C132" s="79"/>
      <c r="D132" s="81"/>
      <c r="E132" s="89"/>
      <c r="F132" s="93"/>
      <c r="G132" s="81"/>
      <c r="H132" s="81"/>
      <c r="I132" s="81"/>
      <c r="J132" s="79"/>
    </row>
    <row r="133" spans="3:10">
      <c r="C133" s="79"/>
      <c r="D133" s="81"/>
      <c r="E133" s="90"/>
      <c r="F133" s="93"/>
      <c r="G133" s="81"/>
      <c r="H133" s="81"/>
      <c r="I133" s="81"/>
      <c r="J133" s="79"/>
    </row>
    <row r="134" spans="3:10">
      <c r="C134" s="79"/>
      <c r="D134" s="81"/>
      <c r="E134" s="92"/>
      <c r="F134" s="91"/>
      <c r="G134" s="81"/>
      <c r="H134" s="81"/>
      <c r="I134" s="81"/>
      <c r="J134" s="79"/>
    </row>
    <row r="135" spans="3:10">
      <c r="C135" s="79"/>
      <c r="D135" s="81"/>
      <c r="E135" s="90"/>
      <c r="F135" s="91"/>
      <c r="G135" s="81"/>
      <c r="H135" s="81"/>
      <c r="I135" s="81"/>
      <c r="J135" s="79"/>
    </row>
    <row r="136" spans="3:10">
      <c r="C136" s="79"/>
      <c r="D136" s="81"/>
      <c r="E136" s="90"/>
      <c r="F136" s="91"/>
      <c r="G136" s="81"/>
      <c r="H136" s="81"/>
      <c r="I136" s="81"/>
      <c r="J136" s="79"/>
    </row>
    <row r="137" spans="3:10">
      <c r="C137" s="79"/>
      <c r="D137" s="81"/>
      <c r="E137" s="92"/>
      <c r="F137" s="91"/>
      <c r="G137" s="81"/>
      <c r="H137" s="81"/>
      <c r="I137" s="81"/>
      <c r="J137" s="79"/>
    </row>
    <row r="138" spans="3:10">
      <c r="C138" s="79"/>
      <c r="D138" s="81"/>
      <c r="E138" s="90"/>
      <c r="F138" s="91"/>
      <c r="G138" s="81"/>
      <c r="H138" s="81"/>
      <c r="I138" s="81"/>
      <c r="J138" s="79"/>
    </row>
    <row r="139" spans="3:10">
      <c r="C139" s="79"/>
      <c r="D139" s="81"/>
      <c r="E139" s="92"/>
      <c r="F139" s="93"/>
      <c r="G139" s="81"/>
      <c r="H139" s="81"/>
      <c r="I139" s="81"/>
      <c r="J139" s="79"/>
    </row>
    <row r="140" spans="3:10">
      <c r="C140" s="79"/>
      <c r="D140" s="81"/>
      <c r="E140" s="89"/>
      <c r="F140" s="93"/>
      <c r="G140" s="81"/>
      <c r="H140" s="81"/>
      <c r="I140" s="81"/>
      <c r="J140" s="79"/>
    </row>
    <row r="141" spans="3:10">
      <c r="C141" s="79"/>
      <c r="D141" s="81"/>
      <c r="E141" s="79"/>
      <c r="F141" s="93"/>
      <c r="G141" s="81"/>
      <c r="H141" s="81"/>
      <c r="I141" s="81"/>
      <c r="J141" s="79"/>
    </row>
    <row r="142" spans="3:10">
      <c r="C142" s="79"/>
      <c r="D142" s="81"/>
      <c r="E142" s="90"/>
      <c r="F142" s="91"/>
      <c r="G142" s="81"/>
      <c r="H142" s="81"/>
      <c r="I142" s="81"/>
      <c r="J142" s="79"/>
    </row>
    <row r="143" spans="3:10">
      <c r="C143" s="79"/>
      <c r="D143" s="81"/>
      <c r="E143" s="92"/>
      <c r="F143" s="93"/>
      <c r="G143" s="81"/>
      <c r="H143" s="81"/>
      <c r="I143" s="81"/>
      <c r="J143" s="79"/>
    </row>
    <row r="144" spans="3:10">
      <c r="C144" s="79"/>
      <c r="D144" s="81"/>
      <c r="E144" s="92"/>
      <c r="F144" s="94"/>
      <c r="G144" s="81"/>
      <c r="H144" s="81"/>
      <c r="I144" s="81"/>
      <c r="J144" s="79"/>
    </row>
    <row r="145" spans="3:10">
      <c r="C145" s="79"/>
      <c r="D145" s="81"/>
      <c r="E145" s="81"/>
      <c r="F145" s="81"/>
      <c r="G145" s="81"/>
      <c r="H145" s="81"/>
      <c r="I145" s="81"/>
      <c r="J145" s="79"/>
    </row>
    <row r="146" spans="3:10">
      <c r="C146" s="79"/>
      <c r="D146" s="81"/>
      <c r="E146" s="81"/>
      <c r="F146" s="81"/>
      <c r="G146" s="81"/>
      <c r="H146" s="81"/>
      <c r="I146" s="81"/>
      <c r="J146" s="79"/>
    </row>
    <row r="147" spans="3:10">
      <c r="C147" s="79"/>
      <c r="D147" s="81"/>
      <c r="E147" s="81"/>
      <c r="F147" s="81"/>
      <c r="G147" s="81"/>
      <c r="H147" s="81"/>
      <c r="I147" s="81"/>
      <c r="J147" s="79"/>
    </row>
    <row r="148" spans="3:10">
      <c r="C148" s="79"/>
      <c r="D148" s="81"/>
      <c r="E148" s="81"/>
      <c r="F148" s="81"/>
      <c r="G148" s="81"/>
      <c r="H148" s="81"/>
      <c r="I148" s="81"/>
      <c r="J148" s="79"/>
    </row>
    <row r="149" spans="3:10">
      <c r="C149" s="79"/>
      <c r="D149" s="81"/>
      <c r="E149" s="81"/>
      <c r="F149" s="81"/>
      <c r="G149" s="81"/>
      <c r="H149" s="81"/>
      <c r="I149" s="81"/>
      <c r="J149" s="79"/>
    </row>
    <row r="150" spans="3:10">
      <c r="C150" s="79"/>
      <c r="D150" s="81"/>
      <c r="E150" s="81"/>
      <c r="F150" s="81"/>
      <c r="G150" s="81"/>
      <c r="H150" s="81"/>
      <c r="I150" s="81"/>
      <c r="J150" s="79"/>
    </row>
    <row r="151" spans="3:10">
      <c r="C151" s="79"/>
      <c r="D151" s="81"/>
      <c r="E151" s="81"/>
      <c r="F151" s="81"/>
      <c r="G151" s="81"/>
      <c r="H151" s="81"/>
      <c r="I151" s="81"/>
      <c r="J151" s="79"/>
    </row>
    <row r="152" spans="3:10">
      <c r="C152" s="79"/>
      <c r="D152" s="81"/>
      <c r="E152" s="81"/>
      <c r="F152" s="81"/>
      <c r="G152" s="81"/>
      <c r="H152" s="81"/>
      <c r="I152" s="81"/>
      <c r="J152" s="79"/>
    </row>
    <row r="153" spans="3:10">
      <c r="C153" s="79"/>
      <c r="D153" s="81"/>
      <c r="E153" s="81"/>
      <c r="F153" s="81"/>
      <c r="G153" s="81"/>
      <c r="H153" s="81"/>
      <c r="I153" s="81"/>
      <c r="J153" s="79"/>
    </row>
    <row r="154" spans="3:10">
      <c r="C154" s="79"/>
      <c r="D154" s="81"/>
      <c r="E154" s="81"/>
      <c r="F154" s="81"/>
      <c r="G154" s="81"/>
      <c r="H154" s="81"/>
      <c r="I154" s="81"/>
      <c r="J154" s="79"/>
    </row>
    <row r="155" spans="3:10">
      <c r="C155" s="79"/>
      <c r="D155" s="81"/>
      <c r="E155" s="81"/>
      <c r="F155" s="81"/>
      <c r="G155" s="81"/>
      <c r="H155" s="81"/>
      <c r="I155" s="81"/>
      <c r="J155" s="79"/>
    </row>
    <row r="156" spans="3:10">
      <c r="C156" s="79"/>
      <c r="D156" s="81"/>
      <c r="E156" s="81"/>
      <c r="F156" s="81"/>
      <c r="G156" s="81"/>
      <c r="H156" s="81"/>
      <c r="I156" s="81"/>
      <c r="J156" s="79"/>
    </row>
    <row r="157" spans="3:10">
      <c r="C157" s="79"/>
      <c r="D157" s="81"/>
      <c r="E157" s="81"/>
      <c r="F157" s="81"/>
      <c r="G157" s="81"/>
      <c r="H157" s="81"/>
      <c r="I157" s="81"/>
      <c r="J157" s="79"/>
    </row>
    <row r="158" spans="3:10">
      <c r="C158" s="79"/>
      <c r="D158" s="81"/>
      <c r="E158" s="81"/>
      <c r="F158" s="81"/>
      <c r="G158" s="81"/>
      <c r="H158" s="81"/>
      <c r="I158" s="81"/>
      <c r="J158" s="79"/>
    </row>
    <row r="159" spans="3:10">
      <c r="C159" s="79"/>
      <c r="D159" s="81"/>
      <c r="E159" s="81"/>
      <c r="F159" s="81"/>
      <c r="G159" s="81"/>
      <c r="H159" s="81"/>
      <c r="I159" s="81"/>
      <c r="J159" s="79"/>
    </row>
    <row r="160" spans="3:10">
      <c r="C160" s="79"/>
      <c r="D160" s="81"/>
      <c r="E160" s="81"/>
      <c r="F160" s="81"/>
      <c r="G160" s="81"/>
      <c r="H160" s="81"/>
      <c r="I160" s="81"/>
      <c r="J160" s="79"/>
    </row>
    <row r="161" spans="3:10">
      <c r="C161" s="79"/>
      <c r="D161" s="81"/>
      <c r="E161" s="81"/>
      <c r="F161" s="81"/>
      <c r="G161" s="81"/>
      <c r="H161" s="81"/>
      <c r="I161" s="81"/>
      <c r="J161" s="79"/>
    </row>
    <row r="162" spans="3:10">
      <c r="C162" s="79"/>
      <c r="D162" s="81"/>
      <c r="E162" s="81"/>
      <c r="F162" s="81"/>
      <c r="G162" s="81"/>
      <c r="H162" s="81"/>
      <c r="I162" s="81"/>
      <c r="J162" s="79"/>
    </row>
    <row r="163" spans="3:10">
      <c r="C163" s="79"/>
      <c r="D163" s="81"/>
      <c r="E163" s="81"/>
      <c r="F163" s="81"/>
      <c r="G163" s="81"/>
      <c r="H163" s="81"/>
      <c r="I163" s="81"/>
      <c r="J163" s="79"/>
    </row>
    <row r="164" spans="3:10">
      <c r="C164" s="79"/>
      <c r="D164" s="81"/>
      <c r="E164" s="81"/>
      <c r="F164" s="81"/>
      <c r="G164" s="81"/>
      <c r="H164" s="81"/>
      <c r="I164" s="81"/>
      <c r="J164" s="79"/>
    </row>
    <row r="165" spans="3:10">
      <c r="C165" s="79"/>
      <c r="D165" s="81"/>
      <c r="E165" s="81"/>
      <c r="F165" s="81"/>
      <c r="G165" s="81"/>
      <c r="H165" s="81"/>
      <c r="I165" s="81"/>
      <c r="J165" s="79"/>
    </row>
    <row r="166" spans="3:10">
      <c r="C166" s="79"/>
      <c r="D166" s="81"/>
      <c r="E166" s="81"/>
      <c r="F166" s="81"/>
      <c r="G166" s="81"/>
      <c r="H166" s="81"/>
      <c r="I166" s="81"/>
      <c r="J166" s="79"/>
    </row>
    <row r="167" spans="3:10">
      <c r="C167" s="79"/>
      <c r="D167" s="81"/>
      <c r="E167" s="81"/>
      <c r="F167" s="81"/>
      <c r="G167" s="81"/>
      <c r="H167" s="81"/>
      <c r="I167" s="81"/>
      <c r="J167" s="79"/>
    </row>
    <row r="168" spans="3:10">
      <c r="C168" s="79"/>
      <c r="D168" s="81"/>
      <c r="E168" s="81"/>
      <c r="F168" s="81"/>
      <c r="G168" s="81"/>
      <c r="H168" s="81"/>
      <c r="I168" s="81"/>
      <c r="J168" s="79"/>
    </row>
    <row r="169" spans="3:10">
      <c r="C169" s="79"/>
      <c r="D169" s="81"/>
      <c r="E169" s="81"/>
      <c r="F169" s="81"/>
      <c r="G169" s="81"/>
      <c r="H169" s="81"/>
      <c r="I169" s="81"/>
      <c r="J169" s="79"/>
    </row>
    <row r="170" spans="3:10">
      <c r="C170" s="79"/>
      <c r="D170" s="81"/>
      <c r="E170" s="81"/>
      <c r="F170" s="81"/>
      <c r="G170" s="81"/>
      <c r="H170" s="81"/>
      <c r="I170" s="81"/>
      <c r="J170" s="79"/>
    </row>
    <row r="171" spans="3:10">
      <c r="C171" s="79"/>
      <c r="D171" s="81"/>
      <c r="E171" s="81"/>
      <c r="F171" s="81"/>
      <c r="G171" s="81"/>
      <c r="H171" s="81"/>
      <c r="I171" s="81"/>
      <c r="J171" s="79"/>
    </row>
    <row r="172" spans="3:10">
      <c r="C172" s="79"/>
      <c r="D172" s="81"/>
      <c r="E172" s="81"/>
      <c r="F172" s="81"/>
      <c r="G172" s="81"/>
      <c r="H172" s="81"/>
      <c r="I172" s="81"/>
      <c r="J172" s="79"/>
    </row>
    <row r="173" spans="3:10">
      <c r="C173" s="79"/>
      <c r="D173" s="81"/>
      <c r="E173" s="81"/>
      <c r="F173" s="81"/>
      <c r="G173" s="81"/>
      <c r="H173" s="81"/>
      <c r="I173" s="81"/>
      <c r="J173" s="79"/>
    </row>
    <row r="174" spans="3:10">
      <c r="C174" s="79"/>
      <c r="D174" s="81"/>
      <c r="E174" s="81"/>
      <c r="F174" s="81"/>
      <c r="G174" s="81"/>
      <c r="H174" s="81"/>
      <c r="I174" s="81"/>
      <c r="J174" s="79"/>
    </row>
    <row r="175" spans="3:10">
      <c r="C175" s="79"/>
      <c r="D175" s="81"/>
      <c r="E175" s="81"/>
      <c r="F175" s="81"/>
      <c r="G175" s="81"/>
      <c r="H175" s="81"/>
      <c r="I175" s="81"/>
      <c r="J175" s="79"/>
    </row>
    <row r="176" spans="3:10">
      <c r="C176" s="79"/>
      <c r="D176" s="81"/>
      <c r="E176" s="81"/>
      <c r="F176" s="81"/>
      <c r="G176" s="81"/>
      <c r="H176" s="81"/>
      <c r="I176" s="81"/>
      <c r="J176" s="79"/>
    </row>
    <row r="177" spans="3:10">
      <c r="C177" s="79"/>
      <c r="D177" s="81"/>
      <c r="E177" s="81"/>
      <c r="F177" s="81"/>
      <c r="G177" s="81"/>
      <c r="H177" s="81"/>
      <c r="I177" s="81"/>
      <c r="J177" s="79"/>
    </row>
    <row r="178" spans="3:10">
      <c r="C178" s="79"/>
      <c r="D178" s="81"/>
      <c r="E178" s="81"/>
      <c r="F178" s="81"/>
      <c r="G178" s="81"/>
      <c r="H178" s="81"/>
      <c r="I178" s="81"/>
      <c r="J178" s="79"/>
    </row>
    <row r="179" spans="3:10">
      <c r="C179" s="79"/>
      <c r="D179" s="81"/>
      <c r="E179" s="81"/>
      <c r="F179" s="81"/>
      <c r="G179" s="81"/>
      <c r="H179" s="81"/>
      <c r="I179" s="81"/>
      <c r="J179" s="79"/>
    </row>
    <row r="180" spans="3:10">
      <c r="C180" s="79"/>
      <c r="D180" s="81"/>
      <c r="E180" s="81"/>
      <c r="F180" s="81"/>
      <c r="G180" s="81"/>
      <c r="H180" s="81"/>
      <c r="I180" s="81"/>
      <c r="J180" s="79"/>
    </row>
    <row r="181" spans="3:10">
      <c r="C181" s="79"/>
      <c r="D181" s="81"/>
      <c r="E181" s="81"/>
      <c r="F181" s="81"/>
      <c r="G181" s="81"/>
      <c r="H181" s="81"/>
      <c r="I181" s="81"/>
      <c r="J181" s="79"/>
    </row>
    <row r="182" spans="3:10">
      <c r="C182" s="79"/>
      <c r="D182" s="81"/>
      <c r="E182" s="81"/>
      <c r="F182" s="81"/>
      <c r="G182" s="81"/>
      <c r="H182" s="81"/>
      <c r="I182" s="81"/>
      <c r="J182" s="79"/>
    </row>
    <row r="183" spans="3:10">
      <c r="C183" s="79"/>
      <c r="D183" s="81"/>
      <c r="E183" s="81"/>
      <c r="F183" s="81"/>
      <c r="G183" s="81"/>
      <c r="H183" s="81"/>
      <c r="I183" s="81"/>
      <c r="J183" s="79"/>
    </row>
    <row r="184" spans="3:10">
      <c r="C184" s="79"/>
      <c r="D184" s="81"/>
      <c r="E184" s="81"/>
      <c r="F184" s="81"/>
      <c r="G184" s="81"/>
      <c r="H184" s="81"/>
      <c r="I184" s="81"/>
      <c r="J184" s="79"/>
    </row>
    <row r="185" spans="3:10">
      <c r="C185" s="79"/>
      <c r="D185" s="81"/>
      <c r="E185" s="81"/>
      <c r="F185" s="81"/>
      <c r="G185" s="81"/>
      <c r="H185" s="81"/>
      <c r="I185" s="81"/>
      <c r="J185" s="79"/>
    </row>
    <row r="186" spans="3:10">
      <c r="C186" s="79"/>
      <c r="D186" s="81"/>
      <c r="E186" s="81"/>
      <c r="F186" s="81"/>
      <c r="G186" s="81"/>
      <c r="H186" s="81"/>
      <c r="I186" s="81"/>
      <c r="J186" s="79"/>
    </row>
    <row r="187" spans="3:10">
      <c r="C187" s="79"/>
      <c r="D187" s="81"/>
      <c r="E187" s="81"/>
      <c r="F187" s="81"/>
      <c r="G187" s="81"/>
      <c r="H187" s="81"/>
      <c r="I187" s="81"/>
      <c r="J187" s="79"/>
    </row>
    <row r="188" spans="3:10">
      <c r="C188" s="79"/>
      <c r="D188" s="81"/>
      <c r="E188" s="81"/>
      <c r="F188" s="81"/>
      <c r="G188" s="81"/>
      <c r="H188" s="81"/>
      <c r="I188" s="81"/>
      <c r="J188" s="79"/>
    </row>
    <row r="189" spans="3:10">
      <c r="C189" s="79"/>
      <c r="D189" s="81"/>
      <c r="E189" s="81"/>
      <c r="F189" s="81"/>
      <c r="G189" s="81"/>
      <c r="H189" s="81"/>
      <c r="I189" s="81"/>
      <c r="J189" s="79"/>
    </row>
    <row r="190" spans="3:10">
      <c r="C190" s="79"/>
      <c r="D190" s="81"/>
      <c r="E190" s="81"/>
      <c r="F190" s="81"/>
      <c r="G190" s="81"/>
      <c r="H190" s="81"/>
      <c r="I190" s="81"/>
      <c r="J190" s="79"/>
    </row>
    <row r="191" spans="3:10">
      <c r="C191" s="79"/>
      <c r="D191" s="81"/>
      <c r="E191" s="81"/>
      <c r="F191" s="81"/>
      <c r="G191" s="81"/>
      <c r="H191" s="81"/>
      <c r="I191" s="81"/>
      <c r="J191" s="79"/>
    </row>
    <row r="192" spans="3:10">
      <c r="C192" s="79"/>
      <c r="D192" s="81"/>
      <c r="E192" s="81"/>
      <c r="F192" s="81"/>
      <c r="G192" s="81"/>
      <c r="H192" s="81"/>
      <c r="I192" s="81"/>
      <c r="J192" s="79"/>
    </row>
    <row r="193" spans="3:10">
      <c r="C193" s="79"/>
      <c r="D193" s="81"/>
      <c r="E193" s="81"/>
      <c r="F193" s="81"/>
      <c r="G193" s="81"/>
      <c r="H193" s="81"/>
      <c r="I193" s="81"/>
      <c r="J193" s="79"/>
    </row>
    <row r="194" spans="3:10">
      <c r="C194" s="79"/>
      <c r="D194" s="81"/>
      <c r="E194" s="81"/>
      <c r="F194" s="81"/>
      <c r="G194" s="81"/>
      <c r="H194" s="81"/>
      <c r="I194" s="81"/>
      <c r="J194" s="79"/>
    </row>
    <row r="195" spans="3:10">
      <c r="C195" s="79"/>
      <c r="D195" s="81"/>
      <c r="E195" s="81"/>
      <c r="F195" s="81"/>
      <c r="G195" s="81"/>
      <c r="H195" s="81"/>
      <c r="I195" s="81"/>
      <c r="J195" s="79"/>
    </row>
    <row r="196" spans="3:10">
      <c r="C196" s="79"/>
      <c r="D196" s="81"/>
      <c r="E196" s="81"/>
      <c r="F196" s="81"/>
      <c r="G196" s="81"/>
      <c r="H196" s="81"/>
      <c r="I196" s="81"/>
      <c r="J196" s="79"/>
    </row>
    <row r="197" spans="3:10">
      <c r="C197" s="79"/>
      <c r="D197" s="81"/>
      <c r="E197" s="81"/>
      <c r="F197" s="81"/>
      <c r="G197" s="81"/>
      <c r="H197" s="81"/>
      <c r="I197" s="81"/>
      <c r="J197" s="79"/>
    </row>
    <row r="198" spans="3:10">
      <c r="C198" s="79"/>
      <c r="D198" s="81"/>
      <c r="E198" s="81"/>
      <c r="F198" s="81"/>
      <c r="G198" s="81"/>
      <c r="H198" s="81"/>
      <c r="I198" s="81"/>
      <c r="J198" s="79"/>
    </row>
    <row r="199" spans="3:10">
      <c r="C199" s="79"/>
      <c r="D199" s="81"/>
      <c r="E199" s="81"/>
      <c r="F199" s="81"/>
      <c r="G199" s="81"/>
      <c r="H199" s="81"/>
      <c r="I199" s="81"/>
      <c r="J199" s="79"/>
    </row>
    <row r="200" spans="3:10">
      <c r="C200" s="79"/>
      <c r="D200" s="81"/>
      <c r="E200" s="81"/>
      <c r="F200" s="81"/>
      <c r="G200" s="81"/>
      <c r="H200" s="81"/>
      <c r="I200" s="81"/>
      <c r="J200" s="79"/>
    </row>
    <row r="201" spans="3:10">
      <c r="C201" s="79"/>
      <c r="D201" s="81"/>
      <c r="E201" s="81"/>
      <c r="F201" s="81"/>
      <c r="G201" s="81"/>
      <c r="H201" s="81"/>
      <c r="I201" s="81"/>
      <c r="J201" s="79"/>
    </row>
    <row r="202" spans="3:10">
      <c r="C202" s="79"/>
      <c r="D202" s="81"/>
      <c r="E202" s="81"/>
      <c r="F202" s="81"/>
      <c r="G202" s="81"/>
      <c r="H202" s="81"/>
      <c r="I202" s="81"/>
      <c r="J202" s="79"/>
    </row>
    <row r="203" spans="3:10">
      <c r="C203" s="79"/>
      <c r="D203" s="81"/>
      <c r="E203" s="81"/>
      <c r="F203" s="81"/>
      <c r="G203" s="81"/>
      <c r="H203" s="81"/>
      <c r="I203" s="81"/>
      <c r="J203" s="79"/>
    </row>
    <row r="204" spans="3:10">
      <c r="C204" s="79"/>
      <c r="D204" s="81"/>
      <c r="E204" s="81"/>
      <c r="F204" s="81"/>
      <c r="G204" s="81"/>
      <c r="H204" s="81"/>
      <c r="I204" s="81"/>
      <c r="J204" s="79"/>
    </row>
    <row r="205" spans="3:10">
      <c r="C205" s="79"/>
      <c r="D205" s="81"/>
      <c r="E205" s="81"/>
      <c r="F205" s="81"/>
      <c r="G205" s="81"/>
      <c r="H205" s="81"/>
      <c r="I205" s="81"/>
      <c r="J205" s="79"/>
    </row>
    <row r="206" spans="3:10">
      <c r="C206" s="79"/>
      <c r="D206" s="81"/>
      <c r="E206" s="81"/>
      <c r="F206" s="81"/>
      <c r="G206" s="81"/>
      <c r="H206" s="81"/>
      <c r="I206" s="81"/>
      <c r="J206" s="79"/>
    </row>
    <row r="207" spans="3:10">
      <c r="C207" s="79"/>
      <c r="D207" s="81"/>
      <c r="E207" s="81"/>
      <c r="F207" s="81"/>
      <c r="G207" s="81"/>
      <c r="H207" s="81"/>
      <c r="I207" s="81"/>
      <c r="J207" s="79"/>
    </row>
    <row r="208" spans="3:10">
      <c r="C208" s="79"/>
      <c r="D208" s="81"/>
      <c r="E208" s="81"/>
      <c r="F208" s="81"/>
      <c r="G208" s="81"/>
      <c r="H208" s="81"/>
      <c r="I208" s="81"/>
      <c r="J208" s="79"/>
    </row>
    <row r="209" spans="3:10">
      <c r="C209" s="79"/>
      <c r="D209" s="81"/>
      <c r="E209" s="81"/>
      <c r="F209" s="81"/>
      <c r="G209" s="81"/>
      <c r="H209" s="81"/>
      <c r="I209" s="81"/>
      <c r="J209" s="79"/>
    </row>
    <row r="210" spans="3:10">
      <c r="C210" s="79"/>
      <c r="D210" s="81"/>
      <c r="E210" s="81"/>
      <c r="F210" s="81"/>
      <c r="G210" s="81"/>
      <c r="H210" s="81"/>
      <c r="I210" s="81"/>
      <c r="J210" s="79"/>
    </row>
    <row r="211" spans="3:10">
      <c r="C211" s="79"/>
      <c r="D211" s="81"/>
      <c r="E211" s="81"/>
      <c r="F211" s="81"/>
      <c r="G211" s="81"/>
      <c r="H211" s="81"/>
      <c r="I211" s="81"/>
      <c r="J211" s="79"/>
    </row>
    <row r="212" spans="3:10">
      <c r="C212" s="79"/>
      <c r="D212" s="81"/>
      <c r="E212" s="81"/>
      <c r="F212" s="81"/>
      <c r="G212" s="81"/>
      <c r="H212" s="81"/>
      <c r="I212" s="81"/>
      <c r="J212" s="79"/>
    </row>
    <row r="213" spans="3:10">
      <c r="C213" s="79"/>
      <c r="D213" s="81"/>
      <c r="E213" s="81"/>
      <c r="F213" s="81"/>
      <c r="G213" s="81"/>
      <c r="H213" s="81"/>
      <c r="I213" s="81"/>
      <c r="J213" s="79"/>
    </row>
    <row r="214" spans="3:10">
      <c r="C214" s="79"/>
      <c r="D214" s="81"/>
      <c r="E214" s="81"/>
      <c r="F214" s="81"/>
      <c r="G214" s="81"/>
      <c r="H214" s="81"/>
      <c r="I214" s="81"/>
      <c r="J214" s="79"/>
    </row>
    <row r="215" spans="3:10">
      <c r="C215" s="79"/>
      <c r="D215" s="81"/>
      <c r="E215" s="81"/>
      <c r="F215" s="81"/>
      <c r="G215" s="81"/>
      <c r="H215" s="81"/>
      <c r="I215" s="81"/>
      <c r="J215" s="79"/>
    </row>
    <row r="216" spans="3:10">
      <c r="C216" s="79"/>
      <c r="D216" s="81"/>
      <c r="E216" s="81"/>
      <c r="F216" s="81"/>
      <c r="G216" s="81"/>
      <c r="H216" s="81"/>
      <c r="I216" s="81"/>
      <c r="J216" s="79"/>
    </row>
    <row r="217" spans="3:10">
      <c r="C217" s="79"/>
      <c r="D217" s="81"/>
      <c r="E217" s="81"/>
      <c r="F217" s="81"/>
      <c r="G217" s="81"/>
      <c r="H217" s="81"/>
      <c r="I217" s="81"/>
      <c r="J217" s="79"/>
    </row>
    <row r="218" spans="3:10">
      <c r="C218" s="79"/>
      <c r="D218" s="81"/>
      <c r="E218" s="81"/>
      <c r="F218" s="81"/>
      <c r="G218" s="81"/>
      <c r="H218" s="81"/>
      <c r="I218" s="81"/>
      <c r="J218" s="79"/>
    </row>
    <row r="219" spans="3:10">
      <c r="C219" s="79"/>
      <c r="D219" s="81"/>
      <c r="E219" s="81"/>
      <c r="F219" s="81"/>
      <c r="G219" s="81"/>
      <c r="H219" s="81"/>
      <c r="I219" s="81"/>
      <c r="J219" s="79"/>
    </row>
    <row r="220" spans="3:10">
      <c r="C220" s="79"/>
      <c r="D220" s="81"/>
      <c r="E220" s="81"/>
      <c r="F220" s="81"/>
      <c r="G220" s="81"/>
      <c r="H220" s="81"/>
      <c r="I220" s="81"/>
      <c r="J220" s="79"/>
    </row>
    <row r="221" spans="3:10">
      <c r="C221" s="79"/>
      <c r="D221" s="81"/>
      <c r="E221" s="81"/>
      <c r="F221" s="81"/>
      <c r="G221" s="81"/>
      <c r="H221" s="81"/>
      <c r="I221" s="81"/>
      <c r="J221" s="79"/>
    </row>
    <row r="222" spans="3:10">
      <c r="C222" s="79"/>
      <c r="D222" s="81"/>
      <c r="E222" s="81"/>
      <c r="F222" s="81"/>
      <c r="G222" s="81"/>
      <c r="H222" s="81"/>
      <c r="I222" s="81"/>
      <c r="J222" s="79"/>
    </row>
    <row r="223" spans="3:10">
      <c r="C223" s="79"/>
      <c r="D223" s="81"/>
      <c r="E223" s="81"/>
      <c r="F223" s="81"/>
      <c r="G223" s="81"/>
      <c r="H223" s="81"/>
      <c r="I223" s="81"/>
      <c r="J223" s="79"/>
    </row>
    <row r="224" spans="3:10">
      <c r="C224" s="79"/>
      <c r="D224" s="81"/>
      <c r="E224" s="81"/>
      <c r="F224" s="81"/>
      <c r="G224" s="81"/>
      <c r="H224" s="81"/>
      <c r="I224" s="81"/>
      <c r="J224" s="79"/>
    </row>
    <row r="225" spans="3:10">
      <c r="C225" s="79"/>
      <c r="D225" s="81"/>
      <c r="E225" s="81"/>
      <c r="F225" s="81"/>
      <c r="G225" s="81"/>
      <c r="H225" s="81"/>
      <c r="I225" s="81"/>
      <c r="J225" s="79"/>
    </row>
    <row r="226" spans="3:10">
      <c r="C226" s="79"/>
      <c r="D226" s="81"/>
      <c r="E226" s="81"/>
      <c r="F226" s="81"/>
      <c r="G226" s="81"/>
      <c r="H226" s="81"/>
      <c r="I226" s="81"/>
      <c r="J226" s="79"/>
    </row>
    <row r="227" spans="3:10">
      <c r="C227" s="79"/>
      <c r="D227" s="81"/>
      <c r="E227" s="81"/>
      <c r="F227" s="81"/>
      <c r="G227" s="81"/>
      <c r="H227" s="81"/>
      <c r="I227" s="81"/>
      <c r="J227" s="79"/>
    </row>
    <row r="228" spans="3:10">
      <c r="C228" s="79"/>
      <c r="D228" s="81"/>
      <c r="E228" s="81"/>
      <c r="F228" s="81"/>
      <c r="G228" s="81"/>
      <c r="H228" s="81"/>
      <c r="I228" s="81"/>
      <c r="J228" s="79"/>
    </row>
    <row r="229" spans="3:10">
      <c r="C229" s="79"/>
      <c r="D229" s="81"/>
      <c r="E229" s="81"/>
      <c r="F229" s="81"/>
      <c r="G229" s="81"/>
      <c r="H229" s="81"/>
      <c r="I229" s="81"/>
      <c r="J229" s="79"/>
    </row>
    <row r="230" spans="3:10">
      <c r="C230" s="79"/>
      <c r="D230" s="81"/>
      <c r="E230" s="81"/>
      <c r="F230" s="81"/>
      <c r="G230" s="81"/>
      <c r="H230" s="81"/>
      <c r="I230" s="81"/>
      <c r="J230" s="79"/>
    </row>
    <row r="231" spans="3:10">
      <c r="C231" s="79"/>
      <c r="D231" s="81"/>
      <c r="E231" s="81"/>
      <c r="F231" s="81"/>
      <c r="G231" s="81"/>
      <c r="H231" s="81"/>
      <c r="I231" s="81"/>
      <c r="J231" s="79"/>
    </row>
    <row r="232" spans="3:10">
      <c r="C232" s="79"/>
      <c r="D232" s="81"/>
      <c r="E232" s="81"/>
      <c r="F232" s="81"/>
      <c r="G232" s="81"/>
      <c r="H232" s="81"/>
      <c r="I232" s="81"/>
      <c r="J232" s="79"/>
    </row>
    <row r="233" spans="3:10">
      <c r="C233" s="79"/>
      <c r="D233" s="81"/>
      <c r="E233" s="81"/>
      <c r="F233" s="81"/>
      <c r="G233" s="81"/>
      <c r="H233" s="81"/>
      <c r="I233" s="81"/>
      <c r="J233" s="79"/>
    </row>
    <row r="234" spans="3:10">
      <c r="C234" s="79"/>
      <c r="D234" s="81"/>
      <c r="E234" s="81"/>
      <c r="F234" s="81"/>
      <c r="G234" s="81"/>
      <c r="H234" s="81"/>
      <c r="I234" s="81"/>
      <c r="J234" s="79"/>
    </row>
    <row r="235" spans="3:10">
      <c r="C235" s="79"/>
      <c r="D235" s="81"/>
      <c r="E235" s="81"/>
      <c r="F235" s="81"/>
      <c r="G235" s="81"/>
      <c r="H235" s="81"/>
      <c r="I235" s="81"/>
      <c r="J235" s="79"/>
    </row>
    <row r="236" spans="3:10">
      <c r="C236" s="79"/>
      <c r="D236" s="81"/>
      <c r="E236" s="81"/>
      <c r="F236" s="81"/>
      <c r="G236" s="81"/>
      <c r="H236" s="81"/>
      <c r="I236" s="81"/>
      <c r="J236" s="79"/>
    </row>
    <row r="237" spans="3:10">
      <c r="C237" s="79"/>
      <c r="D237" s="81"/>
      <c r="E237" s="81"/>
      <c r="F237" s="81"/>
      <c r="G237" s="81"/>
      <c r="H237" s="81"/>
      <c r="I237" s="81"/>
      <c r="J237" s="79"/>
    </row>
    <row r="238" spans="3:10">
      <c r="C238" s="79"/>
      <c r="D238" s="81"/>
      <c r="E238" s="81"/>
      <c r="F238" s="81"/>
      <c r="G238" s="81"/>
      <c r="H238" s="81"/>
      <c r="I238" s="81"/>
      <c r="J238" s="79"/>
    </row>
    <row r="239" spans="3:10">
      <c r="C239" s="79"/>
      <c r="D239" s="81"/>
      <c r="E239" s="81"/>
      <c r="F239" s="81"/>
      <c r="G239" s="81"/>
      <c r="H239" s="81"/>
      <c r="I239" s="81"/>
      <c r="J239" s="79"/>
    </row>
    <row r="240" spans="3:10">
      <c r="C240" s="79"/>
      <c r="D240" s="81"/>
      <c r="E240" s="81"/>
      <c r="F240" s="81"/>
      <c r="G240" s="81"/>
      <c r="H240" s="81"/>
      <c r="I240" s="81"/>
      <c r="J240" s="79"/>
    </row>
    <row r="241" spans="3:10">
      <c r="C241" s="79"/>
      <c r="D241" s="81"/>
      <c r="E241" s="81"/>
      <c r="F241" s="81"/>
      <c r="G241" s="81"/>
      <c r="H241" s="81"/>
      <c r="I241" s="81"/>
      <c r="J241" s="79"/>
    </row>
    <row r="242" spans="3:10">
      <c r="C242" s="79"/>
      <c r="D242" s="79"/>
      <c r="E242" s="79"/>
      <c r="F242" s="79"/>
      <c r="G242" s="79"/>
      <c r="H242" s="79"/>
      <c r="I242" s="79"/>
      <c r="J242" s="79"/>
    </row>
  </sheetData>
  <mergeCells count="10">
    <mergeCell ref="A1:C4"/>
    <mergeCell ref="D27:F27"/>
    <mergeCell ref="A8:G8"/>
    <mergeCell ref="D32:E32"/>
    <mergeCell ref="G32:H32"/>
    <mergeCell ref="A7:G7"/>
    <mergeCell ref="A5:F5"/>
    <mergeCell ref="D1:E4"/>
    <mergeCell ref="F2:F4"/>
    <mergeCell ref="G2:G4"/>
  </mergeCells>
  <conditionalFormatting sqref="J9:J26">
    <cfRule type="cellIs" dxfId="7" priority="1" operator="equal">
      <formula>"epa"</formula>
    </cfRule>
    <cfRule type="cellIs" dxfId="6" priority="2" operator="equal">
      <formula>"epa"</formula>
    </cfRule>
  </conditionalFormatting>
  <pageMargins left="0.51181102362204722" right="0.51181102362204722" top="0.78740157480314965" bottom="0.78740157480314965" header="0.31496062992125984" footer="0.31496062992125984"/>
  <pageSetup paperSize="9" scale="55" orientation="portrait" r:id="rId1"/>
  <drawing r:id="rId2"/>
  <legacyDrawing r:id="rId3"/>
  <oleObjects>
    <mc:AlternateContent xmlns:mc="http://schemas.openxmlformats.org/markup-compatibility/2006">
      <mc:Choice Requires="x14">
        <oleObject progId="PBrush" shapeId="13318" r:id="rId4">
          <objectPr defaultSize="0" autoPict="0" r:id="rId5">
            <anchor moveWithCells="1" sizeWithCells="1">
              <from>
                <xdr:col>0</xdr:col>
                <xdr:colOff>438150</xdr:colOff>
                <xdr:row>0</xdr:row>
                <xdr:rowOff>76200</xdr:rowOff>
              </from>
              <to>
                <xdr:col>2</xdr:col>
                <xdr:colOff>762000</xdr:colOff>
                <xdr:row>3</xdr:row>
                <xdr:rowOff>0</xdr:rowOff>
              </to>
            </anchor>
          </objectPr>
        </oleObject>
      </mc:Choice>
      <mc:Fallback>
        <oleObject progId="PBrush" shapeId="13318"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18"/>
  <sheetViews>
    <sheetView topLeftCell="A26" zoomScaleNormal="100" workbookViewId="0">
      <selection sqref="A1:G31"/>
    </sheetView>
  </sheetViews>
  <sheetFormatPr defaultColWidth="9.140625" defaultRowHeight="15"/>
  <cols>
    <col min="1" max="1" width="9.140625" style="78"/>
    <col min="2" max="2" width="16.140625" style="78" customWidth="1"/>
    <col min="3" max="3" width="55.7109375" style="78" customWidth="1"/>
    <col min="4" max="5" width="15.7109375" style="78" customWidth="1"/>
    <col min="6" max="6" width="23.140625" style="78" customWidth="1"/>
    <col min="7" max="7" width="15.140625" style="78" bestFit="1" customWidth="1"/>
    <col min="8" max="8" width="13.85546875" style="78" customWidth="1"/>
    <col min="9" max="9" width="12.28515625" style="78" customWidth="1"/>
    <col min="10" max="10" width="9.140625" style="78" customWidth="1"/>
    <col min="11" max="11" width="9.140625" style="78"/>
    <col min="12" max="12" width="35" style="78" customWidth="1"/>
    <col min="13" max="16384" width="9.140625" style="78"/>
  </cols>
  <sheetData>
    <row r="1" spans="1:9" ht="17.25" thickBot="1">
      <c r="A1" s="364"/>
      <c r="B1" s="365"/>
      <c r="C1" s="365"/>
      <c r="D1" s="379" t="str">
        <f>'Fl Rosto 1'!C5</f>
        <v>ORÇAMENTO - LOTE 01
SANEAMENTO DA COMUNIDADE VALE VERDE - JACARÉ - NITERÓI / RJ</v>
      </c>
      <c r="E1" s="380"/>
      <c r="F1" s="256" t="s">
        <v>408</v>
      </c>
      <c r="G1" s="257" t="s">
        <v>409</v>
      </c>
    </row>
    <row r="2" spans="1:9">
      <c r="A2" s="366"/>
      <c r="B2" s="367"/>
      <c r="C2" s="367"/>
      <c r="D2" s="381"/>
      <c r="E2" s="382"/>
      <c r="F2" s="355" t="str">
        <f>'Fl Rosto 1'!H4</f>
        <v>JA-VV-PB-OR-001-R0</v>
      </c>
      <c r="G2" s="358">
        <v>0</v>
      </c>
    </row>
    <row r="3" spans="1:9">
      <c r="A3" s="366"/>
      <c r="B3" s="367"/>
      <c r="C3" s="367"/>
      <c r="D3" s="381"/>
      <c r="E3" s="382"/>
      <c r="F3" s="356"/>
      <c r="G3" s="359"/>
    </row>
    <row r="4" spans="1:9" ht="15.75" thickBot="1">
      <c r="A4" s="368"/>
      <c r="B4" s="369"/>
      <c r="C4" s="369"/>
      <c r="D4" s="383"/>
      <c r="E4" s="384"/>
      <c r="F4" s="357"/>
      <c r="G4" s="360"/>
    </row>
    <row r="5" spans="1:9" ht="15.75" customHeight="1" thickBot="1">
      <c r="A5" s="121"/>
      <c r="B5" s="122"/>
      <c r="C5" s="122"/>
      <c r="D5" s="122"/>
      <c r="E5" s="122"/>
      <c r="F5" s="122"/>
      <c r="G5" s="172" t="s">
        <v>272</v>
      </c>
    </row>
    <row r="6" spans="1:9" ht="30.75" customHeight="1" thickBot="1">
      <c r="A6" s="159" t="s">
        <v>128</v>
      </c>
      <c r="B6" s="159" t="s">
        <v>129</v>
      </c>
      <c r="C6" s="111" t="s">
        <v>0</v>
      </c>
      <c r="D6" s="160" t="s">
        <v>1</v>
      </c>
      <c r="E6" s="111" t="s">
        <v>2</v>
      </c>
      <c r="F6" s="111" t="s">
        <v>3</v>
      </c>
      <c r="G6" s="161" t="s">
        <v>4</v>
      </c>
    </row>
    <row r="7" spans="1:9" ht="15.75" customHeight="1" thickBot="1">
      <c r="A7" s="388"/>
      <c r="B7" s="389"/>
      <c r="C7" s="389"/>
      <c r="D7" s="389"/>
      <c r="E7" s="389"/>
      <c r="F7" s="389"/>
      <c r="G7" s="390"/>
    </row>
    <row r="8" spans="1:9" ht="30.75" customHeight="1">
      <c r="A8" s="385" t="s">
        <v>178</v>
      </c>
      <c r="B8" s="386"/>
      <c r="C8" s="386"/>
      <c r="D8" s="386"/>
      <c r="E8" s="386"/>
      <c r="F8" s="386"/>
      <c r="G8" s="387"/>
    </row>
    <row r="9" spans="1:9" ht="93.75" customHeight="1">
      <c r="A9" s="127" t="s">
        <v>217</v>
      </c>
      <c r="B9" s="125" t="s">
        <v>199</v>
      </c>
      <c r="C9" s="148" t="s">
        <v>200</v>
      </c>
      <c r="D9" s="145" t="s">
        <v>124</v>
      </c>
      <c r="E9" s="126">
        <v>225.84</v>
      </c>
      <c r="F9" s="146">
        <v>62.59</v>
      </c>
      <c r="G9" s="146">
        <f t="shared" ref="G9:G16" si="0">E9*F9</f>
        <v>14135.3256</v>
      </c>
      <c r="H9" s="103"/>
      <c r="I9" s="129"/>
    </row>
    <row r="10" spans="1:9" ht="48.6" customHeight="1">
      <c r="A10" s="127" t="s">
        <v>218</v>
      </c>
      <c r="B10" s="125" t="s">
        <v>162</v>
      </c>
      <c r="C10" s="148" t="s">
        <v>163</v>
      </c>
      <c r="D10" s="145" t="s">
        <v>124</v>
      </c>
      <c r="E10" s="126">
        <v>144.18</v>
      </c>
      <c r="F10" s="146">
        <v>44.71</v>
      </c>
      <c r="G10" s="146">
        <f t="shared" si="0"/>
        <v>6446.2878000000001</v>
      </c>
      <c r="H10" s="103"/>
      <c r="I10" s="129"/>
    </row>
    <row r="11" spans="1:9" ht="50.45" customHeight="1">
      <c r="A11" s="127" t="s">
        <v>219</v>
      </c>
      <c r="B11" s="125" t="s">
        <v>279</v>
      </c>
      <c r="C11" s="148" t="s">
        <v>280</v>
      </c>
      <c r="D11" s="145" t="s">
        <v>124</v>
      </c>
      <c r="E11" s="126">
        <v>81.66</v>
      </c>
      <c r="F11" s="146">
        <v>72.28</v>
      </c>
      <c r="G11" s="146">
        <f t="shared" si="0"/>
        <v>5902.3847999999998</v>
      </c>
      <c r="H11" s="104"/>
      <c r="I11" s="129"/>
    </row>
    <row r="12" spans="1:9" ht="52.15" customHeight="1">
      <c r="A12" s="127" t="s">
        <v>220</v>
      </c>
      <c r="B12" s="125" t="s">
        <v>274</v>
      </c>
      <c r="C12" s="148" t="s">
        <v>275</v>
      </c>
      <c r="D12" s="145" t="s">
        <v>124</v>
      </c>
      <c r="E12" s="126">
        <v>926.34</v>
      </c>
      <c r="F12" s="146">
        <v>6.48</v>
      </c>
      <c r="G12" s="146">
        <f t="shared" si="0"/>
        <v>6002.6832000000004</v>
      </c>
      <c r="H12" s="104"/>
      <c r="I12" s="129"/>
    </row>
    <row r="13" spans="1:9" ht="37.9" customHeight="1">
      <c r="A13" s="127" t="s">
        <v>221</v>
      </c>
      <c r="B13" s="125" t="s">
        <v>233</v>
      </c>
      <c r="C13" s="148" t="s">
        <v>234</v>
      </c>
      <c r="D13" s="145" t="s">
        <v>124</v>
      </c>
      <c r="E13" s="126">
        <v>672.83</v>
      </c>
      <c r="F13" s="146">
        <v>11.13</v>
      </c>
      <c r="G13" s="146">
        <f t="shared" si="0"/>
        <v>7488.5979000000007</v>
      </c>
      <c r="H13" s="104"/>
      <c r="I13" s="129"/>
    </row>
    <row r="14" spans="1:9" ht="46.9" customHeight="1">
      <c r="A14" s="127" t="s">
        <v>222</v>
      </c>
      <c r="B14" s="125" t="s">
        <v>193</v>
      </c>
      <c r="C14" s="183" t="s">
        <v>139</v>
      </c>
      <c r="D14" s="145" t="s">
        <v>124</v>
      </c>
      <c r="E14" s="126">
        <v>253.5</v>
      </c>
      <c r="F14" s="146">
        <v>35.020000000000003</v>
      </c>
      <c r="G14" s="146">
        <f t="shared" si="0"/>
        <v>8877.5700000000015</v>
      </c>
      <c r="H14" s="103"/>
      <c r="I14" s="129"/>
    </row>
    <row r="15" spans="1:9" ht="76.900000000000006" customHeight="1">
      <c r="A15" s="127" t="s">
        <v>223</v>
      </c>
      <c r="B15" s="125" t="s">
        <v>125</v>
      </c>
      <c r="C15" s="148" t="s">
        <v>281</v>
      </c>
      <c r="D15" s="127" t="s">
        <v>71</v>
      </c>
      <c r="E15" s="126">
        <v>67</v>
      </c>
      <c r="F15" s="146">
        <v>218.94</v>
      </c>
      <c r="G15" s="146">
        <f t="shared" si="0"/>
        <v>14668.98</v>
      </c>
      <c r="H15" s="103"/>
      <c r="I15" s="129"/>
    </row>
    <row r="16" spans="1:9" ht="106.15" customHeight="1">
      <c r="A16" s="127" t="s">
        <v>224</v>
      </c>
      <c r="B16" s="125" t="s">
        <v>247</v>
      </c>
      <c r="C16" s="148" t="s">
        <v>248</v>
      </c>
      <c r="D16" s="127" t="s">
        <v>53</v>
      </c>
      <c r="E16" s="126">
        <v>166</v>
      </c>
      <c r="F16" s="146">
        <v>100.42</v>
      </c>
      <c r="G16" s="146">
        <f t="shared" si="0"/>
        <v>16669.72</v>
      </c>
      <c r="H16" s="103"/>
      <c r="I16" s="129"/>
    </row>
    <row r="17" spans="1:10" ht="105.6" customHeight="1">
      <c r="A17" s="127" t="s">
        <v>225</v>
      </c>
      <c r="B17" s="125" t="s">
        <v>249</v>
      </c>
      <c r="C17" s="148" t="s">
        <v>252</v>
      </c>
      <c r="D17" s="127" t="s">
        <v>53</v>
      </c>
      <c r="E17" s="126">
        <f>161+75</f>
        <v>236</v>
      </c>
      <c r="F17" s="146">
        <v>114.1</v>
      </c>
      <c r="G17" s="146">
        <f t="shared" ref="G17:G30" si="1">E17*F17</f>
        <v>26927.599999999999</v>
      </c>
      <c r="H17" s="103"/>
      <c r="I17" s="129"/>
    </row>
    <row r="18" spans="1:10" ht="114" customHeight="1">
      <c r="A18" s="127" t="s">
        <v>226</v>
      </c>
      <c r="B18" s="125" t="s">
        <v>250</v>
      </c>
      <c r="C18" s="148" t="s">
        <v>253</v>
      </c>
      <c r="D18" s="127" t="s">
        <v>53</v>
      </c>
      <c r="E18" s="126">
        <v>160</v>
      </c>
      <c r="F18" s="146">
        <v>155.53</v>
      </c>
      <c r="G18" s="146">
        <f t="shared" si="1"/>
        <v>24884.799999999999</v>
      </c>
      <c r="H18" s="106"/>
      <c r="I18" s="129"/>
    </row>
    <row r="19" spans="1:10" ht="104.45" customHeight="1">
      <c r="A19" s="127" t="s">
        <v>227</v>
      </c>
      <c r="B19" s="125" t="s">
        <v>251</v>
      </c>
      <c r="C19" s="148" t="s">
        <v>254</v>
      </c>
      <c r="D19" s="127" t="s">
        <v>53</v>
      </c>
      <c r="E19" s="126">
        <v>177</v>
      </c>
      <c r="F19" s="146">
        <v>195.52</v>
      </c>
      <c r="G19" s="146">
        <f t="shared" si="1"/>
        <v>34607.040000000001</v>
      </c>
      <c r="H19" s="106"/>
      <c r="I19" s="129"/>
    </row>
    <row r="20" spans="1:10" ht="121.9" customHeight="1">
      <c r="A20" s="127" t="s">
        <v>266</v>
      </c>
      <c r="B20" s="125" t="s">
        <v>255</v>
      </c>
      <c r="C20" s="148" t="s">
        <v>262</v>
      </c>
      <c r="D20" s="127" t="s">
        <v>71</v>
      </c>
      <c r="E20" s="126">
        <v>22</v>
      </c>
      <c r="F20" s="146">
        <v>613.99</v>
      </c>
      <c r="G20" s="146">
        <f t="shared" si="1"/>
        <v>13507.78</v>
      </c>
      <c r="H20" s="105"/>
      <c r="I20" s="129"/>
    </row>
    <row r="21" spans="1:10" ht="141" customHeight="1">
      <c r="A21" s="127" t="s">
        <v>267</v>
      </c>
      <c r="B21" s="125" t="s">
        <v>260</v>
      </c>
      <c r="C21" s="148" t="s">
        <v>261</v>
      </c>
      <c r="D21" s="127" t="s">
        <v>71</v>
      </c>
      <c r="E21" s="126">
        <v>12</v>
      </c>
      <c r="F21" s="146">
        <v>1704.87</v>
      </c>
      <c r="G21" s="146">
        <f t="shared" si="1"/>
        <v>20458.439999999999</v>
      </c>
      <c r="H21" s="105"/>
      <c r="I21" s="129"/>
    </row>
    <row r="22" spans="1:10" ht="99.75">
      <c r="A22" s="127" t="s">
        <v>268</v>
      </c>
      <c r="B22" s="125" t="s">
        <v>150</v>
      </c>
      <c r="C22" s="148" t="s">
        <v>151</v>
      </c>
      <c r="D22" s="127" t="s">
        <v>71</v>
      </c>
      <c r="E22" s="126">
        <v>12</v>
      </c>
      <c r="F22" s="146">
        <v>432.23</v>
      </c>
      <c r="G22" s="146">
        <f t="shared" si="1"/>
        <v>5186.76</v>
      </c>
      <c r="H22" s="105"/>
      <c r="I22" s="129"/>
    </row>
    <row r="23" spans="1:10" ht="106.9" customHeight="1">
      <c r="A23" s="127" t="s">
        <v>269</v>
      </c>
      <c r="B23" s="125" t="s">
        <v>357</v>
      </c>
      <c r="C23" s="148" t="s">
        <v>358</v>
      </c>
      <c r="D23" s="127" t="s">
        <v>71</v>
      </c>
      <c r="E23" s="126">
        <v>22</v>
      </c>
      <c r="F23" s="146">
        <v>1799.59</v>
      </c>
      <c r="G23" s="146">
        <f t="shared" si="1"/>
        <v>39590.979999999996</v>
      </c>
      <c r="H23" s="105"/>
      <c r="I23" s="129"/>
    </row>
    <row r="24" spans="1:10" ht="67.150000000000006" customHeight="1">
      <c r="A24" s="127" t="s">
        <v>270</v>
      </c>
      <c r="B24" s="125" t="s">
        <v>256</v>
      </c>
      <c r="C24" s="148" t="s">
        <v>258</v>
      </c>
      <c r="D24" s="127" t="s">
        <v>53</v>
      </c>
      <c r="E24" s="126">
        <v>13</v>
      </c>
      <c r="F24" s="146">
        <v>91.38</v>
      </c>
      <c r="G24" s="146">
        <f t="shared" si="1"/>
        <v>1187.94</v>
      </c>
      <c r="H24" s="105"/>
      <c r="I24" s="129"/>
    </row>
    <row r="25" spans="1:10" ht="64.900000000000006" customHeight="1">
      <c r="A25" s="127" t="s">
        <v>271</v>
      </c>
      <c r="B25" s="125" t="s">
        <v>257</v>
      </c>
      <c r="C25" s="148" t="s">
        <v>259</v>
      </c>
      <c r="D25" s="127" t="s">
        <v>53</v>
      </c>
      <c r="E25" s="126">
        <v>16</v>
      </c>
      <c r="F25" s="146">
        <v>151.38</v>
      </c>
      <c r="G25" s="146">
        <f t="shared" si="1"/>
        <v>2422.08</v>
      </c>
      <c r="H25" s="105"/>
      <c r="I25" s="129"/>
    </row>
    <row r="26" spans="1:10" ht="76.150000000000006" customHeight="1">
      <c r="A26" s="127" t="s">
        <v>273</v>
      </c>
      <c r="B26" s="125" t="s">
        <v>263</v>
      </c>
      <c r="C26" s="148" t="s">
        <v>344</v>
      </c>
      <c r="D26" s="127" t="s">
        <v>124</v>
      </c>
      <c r="E26" s="126">
        <v>44.8</v>
      </c>
      <c r="F26" s="146">
        <v>371.68</v>
      </c>
      <c r="G26" s="146">
        <f t="shared" si="1"/>
        <v>16651.263999999999</v>
      </c>
      <c r="H26" s="124"/>
      <c r="I26" s="129"/>
    </row>
    <row r="27" spans="1:10" ht="76.150000000000006" customHeight="1">
      <c r="A27" s="127" t="s">
        <v>276</v>
      </c>
      <c r="B27" s="125" t="s">
        <v>415</v>
      </c>
      <c r="C27" s="148" t="s">
        <v>416</v>
      </c>
      <c r="D27" s="127" t="s">
        <v>299</v>
      </c>
      <c r="E27" s="126">
        <v>1633.58</v>
      </c>
      <c r="F27" s="146">
        <v>3.24</v>
      </c>
      <c r="G27" s="146">
        <f t="shared" si="1"/>
        <v>5292.7992000000004</v>
      </c>
      <c r="H27" s="81"/>
      <c r="I27" s="129"/>
    </row>
    <row r="28" spans="1:10" ht="53.45" customHeight="1">
      <c r="A28" s="127" t="s">
        <v>277</v>
      </c>
      <c r="B28" s="112" t="s">
        <v>297</v>
      </c>
      <c r="C28" s="115" t="s">
        <v>343</v>
      </c>
      <c r="D28" s="127" t="s">
        <v>299</v>
      </c>
      <c r="E28" s="126">
        <v>1633.58</v>
      </c>
      <c r="F28" s="146">
        <v>1.77</v>
      </c>
      <c r="G28" s="146">
        <f>E28*F28</f>
        <v>2891.4366</v>
      </c>
      <c r="H28" s="81"/>
      <c r="I28" s="129"/>
    </row>
    <row r="29" spans="1:10" ht="96" customHeight="1">
      <c r="A29" s="127" t="s">
        <v>278</v>
      </c>
      <c r="B29" s="125" t="s">
        <v>264</v>
      </c>
      <c r="C29" s="148" t="s">
        <v>345</v>
      </c>
      <c r="D29" s="127" t="s">
        <v>119</v>
      </c>
      <c r="E29" s="126">
        <v>501.56</v>
      </c>
      <c r="F29" s="146">
        <v>61.05</v>
      </c>
      <c r="G29" s="146">
        <f t="shared" si="1"/>
        <v>30620.237999999998</v>
      </c>
      <c r="H29" s="81"/>
      <c r="I29" s="129"/>
    </row>
    <row r="30" spans="1:10" ht="64.150000000000006" customHeight="1">
      <c r="A30" s="127" t="s">
        <v>417</v>
      </c>
      <c r="B30" s="125" t="s">
        <v>265</v>
      </c>
      <c r="C30" s="148" t="s">
        <v>346</v>
      </c>
      <c r="D30" s="127" t="s">
        <v>119</v>
      </c>
      <c r="E30" s="126">
        <v>861.54</v>
      </c>
      <c r="F30" s="146">
        <v>24.58</v>
      </c>
      <c r="G30" s="146">
        <f t="shared" si="1"/>
        <v>21176.653199999997</v>
      </c>
      <c r="H30" s="81"/>
      <c r="I30" s="129"/>
    </row>
    <row r="31" spans="1:10" ht="30.6" customHeight="1" thickBot="1">
      <c r="A31" s="177"/>
      <c r="B31" s="178"/>
      <c r="C31" s="178"/>
      <c r="D31" s="178"/>
      <c r="E31" s="370" t="s">
        <v>179</v>
      </c>
      <c r="F31" s="370"/>
      <c r="G31" s="138">
        <f>SUM(G9:G30)</f>
        <v>325597.3603</v>
      </c>
      <c r="H31" s="120"/>
      <c r="I31" s="81"/>
      <c r="J31" s="79"/>
    </row>
    <row r="32" spans="1:10">
      <c r="C32" s="79"/>
      <c r="D32" s="81"/>
      <c r="E32" s="90"/>
      <c r="F32" s="91"/>
      <c r="G32" s="81"/>
      <c r="H32" s="81"/>
      <c r="I32" s="81"/>
      <c r="J32" s="79"/>
    </row>
    <row r="33" spans="3:10">
      <c r="C33" s="79"/>
      <c r="D33" s="81"/>
      <c r="E33" s="90"/>
      <c r="F33" s="91"/>
      <c r="G33" s="81"/>
      <c r="H33" s="81"/>
      <c r="I33" s="81"/>
      <c r="J33" s="79"/>
    </row>
    <row r="34" spans="3:10">
      <c r="C34" s="79"/>
      <c r="D34" s="81"/>
      <c r="E34" s="90"/>
      <c r="F34" s="91"/>
      <c r="G34" s="81"/>
      <c r="H34" s="81"/>
      <c r="I34" s="81"/>
      <c r="J34" s="79"/>
    </row>
    <row r="35" spans="3:10">
      <c r="C35" s="79"/>
      <c r="D35" s="81"/>
      <c r="E35" s="90"/>
      <c r="F35" s="91"/>
      <c r="G35" s="81"/>
      <c r="H35" s="81"/>
      <c r="I35" s="81"/>
      <c r="J35" s="79"/>
    </row>
    <row r="36" spans="3:10">
      <c r="C36" s="79"/>
      <c r="D36" s="81"/>
      <c r="E36" s="79"/>
      <c r="F36" s="93"/>
      <c r="G36" s="120"/>
      <c r="H36" s="81"/>
      <c r="I36" s="81"/>
      <c r="J36" s="79"/>
    </row>
    <row r="37" spans="3:10">
      <c r="C37" s="79"/>
      <c r="D37" s="81"/>
      <c r="E37" s="89"/>
      <c r="F37" s="93"/>
      <c r="G37" s="81"/>
      <c r="H37" s="81"/>
      <c r="I37" s="81"/>
      <c r="J37" s="79"/>
    </row>
    <row r="38" spans="3:10">
      <c r="C38" s="79"/>
      <c r="D38" s="81"/>
      <c r="E38" s="79"/>
      <c r="F38" s="93"/>
      <c r="G38" s="81"/>
      <c r="H38" s="81"/>
      <c r="I38" s="81"/>
      <c r="J38" s="79"/>
    </row>
    <row r="39" spans="3:10">
      <c r="C39" s="79"/>
      <c r="D39" s="81"/>
      <c r="E39" s="90"/>
      <c r="F39" s="91"/>
      <c r="G39" s="81"/>
      <c r="H39" s="81"/>
      <c r="I39" s="81"/>
      <c r="J39" s="79"/>
    </row>
    <row r="40" spans="3:10">
      <c r="C40" s="79"/>
      <c r="D40" s="81"/>
      <c r="E40" s="95"/>
      <c r="F40" s="93"/>
      <c r="G40" s="81"/>
      <c r="H40" s="81"/>
      <c r="I40" s="81"/>
      <c r="J40" s="79"/>
    </row>
    <row r="41" spans="3:10">
      <c r="C41" s="79"/>
      <c r="D41" s="81"/>
      <c r="E41" s="81"/>
      <c r="F41" s="94"/>
      <c r="G41" s="81"/>
      <c r="H41" s="81"/>
      <c r="I41" s="81"/>
      <c r="J41" s="79"/>
    </row>
    <row r="42" spans="3:10">
      <c r="C42" s="79"/>
      <c r="D42" s="81"/>
      <c r="E42" s="79"/>
      <c r="F42" s="93"/>
      <c r="G42" s="81"/>
      <c r="H42" s="81"/>
      <c r="I42" s="81"/>
      <c r="J42" s="79"/>
    </row>
    <row r="43" spans="3:10">
      <c r="C43" s="79"/>
      <c r="D43" s="81"/>
      <c r="E43" s="79"/>
      <c r="F43" s="93"/>
      <c r="G43" s="81"/>
      <c r="H43" s="81"/>
      <c r="I43" s="81"/>
      <c r="J43" s="79"/>
    </row>
    <row r="44" spans="3:10">
      <c r="C44" s="79"/>
      <c r="D44" s="81"/>
      <c r="E44" s="90"/>
      <c r="F44" s="91"/>
      <c r="G44" s="81"/>
      <c r="H44" s="81"/>
      <c r="I44" s="81"/>
      <c r="J44" s="79"/>
    </row>
    <row r="45" spans="3:10">
      <c r="C45" s="79"/>
      <c r="D45" s="81"/>
      <c r="E45" s="90"/>
      <c r="F45" s="91"/>
      <c r="G45" s="81"/>
      <c r="H45" s="81"/>
      <c r="I45" s="81"/>
      <c r="J45" s="79"/>
    </row>
    <row r="46" spans="3:10">
      <c r="C46" s="79"/>
      <c r="D46" s="81"/>
      <c r="E46" s="90"/>
      <c r="F46" s="91"/>
      <c r="G46" s="81"/>
      <c r="H46" s="81"/>
      <c r="I46" s="81"/>
      <c r="J46" s="79"/>
    </row>
    <row r="47" spans="3:10">
      <c r="C47" s="79"/>
      <c r="D47" s="81"/>
      <c r="E47" s="90"/>
      <c r="F47" s="91"/>
      <c r="G47" s="81"/>
      <c r="H47" s="81"/>
      <c r="I47" s="81"/>
      <c r="J47" s="79"/>
    </row>
    <row r="48" spans="3:10">
      <c r="C48" s="79"/>
      <c r="D48" s="81"/>
      <c r="E48" s="90"/>
      <c r="F48" s="91"/>
      <c r="G48" s="81"/>
      <c r="H48" s="81"/>
      <c r="I48" s="81"/>
      <c r="J48" s="79"/>
    </row>
    <row r="49" spans="3:10">
      <c r="C49" s="79"/>
      <c r="D49" s="81"/>
      <c r="E49" s="90"/>
      <c r="F49" s="91"/>
      <c r="G49" s="81"/>
      <c r="H49" s="81"/>
      <c r="I49" s="81"/>
      <c r="J49" s="79"/>
    </row>
    <row r="50" spans="3:10">
      <c r="C50" s="79"/>
      <c r="D50" s="81"/>
      <c r="E50" s="90"/>
      <c r="F50" s="91"/>
      <c r="G50" s="81"/>
      <c r="H50" s="81"/>
      <c r="I50" s="81"/>
      <c r="J50" s="79"/>
    </row>
    <row r="51" spans="3:10">
      <c r="C51" s="79"/>
      <c r="D51" s="81"/>
      <c r="E51" s="90"/>
      <c r="F51" s="91"/>
      <c r="G51" s="81"/>
      <c r="H51" s="81"/>
      <c r="I51" s="81"/>
      <c r="J51" s="79"/>
    </row>
    <row r="52" spans="3:10">
      <c r="C52" s="79"/>
      <c r="D52" s="81"/>
      <c r="E52" s="90"/>
      <c r="F52" s="91"/>
      <c r="G52" s="81"/>
      <c r="H52" s="81"/>
      <c r="I52" s="81"/>
      <c r="J52" s="79"/>
    </row>
    <row r="53" spans="3:10">
      <c r="C53" s="79"/>
      <c r="D53" s="81"/>
      <c r="E53" s="90"/>
      <c r="F53" s="91"/>
      <c r="G53" s="81"/>
      <c r="H53" s="81"/>
      <c r="I53" s="81"/>
      <c r="J53" s="79"/>
    </row>
    <row r="54" spans="3:10">
      <c r="C54" s="79"/>
      <c r="D54" s="81"/>
      <c r="E54" s="81"/>
      <c r="F54" s="94"/>
      <c r="G54" s="81"/>
      <c r="H54" s="81"/>
      <c r="I54" s="81"/>
      <c r="J54" s="79"/>
    </row>
    <row r="55" spans="3:10">
      <c r="C55" s="79"/>
      <c r="D55" s="81"/>
      <c r="E55" s="79"/>
      <c r="F55" s="93"/>
      <c r="G55" s="81"/>
      <c r="H55" s="81"/>
      <c r="I55" s="81"/>
      <c r="J55" s="79"/>
    </row>
    <row r="56" spans="3:10">
      <c r="C56" s="79"/>
      <c r="D56" s="81"/>
      <c r="E56" s="79"/>
      <c r="F56" s="93"/>
      <c r="G56" s="81"/>
      <c r="H56" s="81"/>
      <c r="I56" s="81"/>
      <c r="J56" s="79"/>
    </row>
    <row r="57" spans="3:10">
      <c r="C57" s="79"/>
      <c r="D57" s="81"/>
      <c r="E57" s="90"/>
      <c r="F57" s="93"/>
      <c r="G57" s="81"/>
      <c r="H57" s="81"/>
      <c r="I57" s="81"/>
      <c r="J57" s="79"/>
    </row>
    <row r="58" spans="3:10">
      <c r="C58" s="79"/>
      <c r="D58" s="81"/>
      <c r="E58" s="79"/>
      <c r="F58" s="93"/>
      <c r="G58" s="81"/>
      <c r="H58" s="81"/>
      <c r="I58" s="81"/>
      <c r="J58" s="79"/>
    </row>
    <row r="59" spans="3:10">
      <c r="C59" s="79"/>
      <c r="D59" s="81"/>
      <c r="E59" s="90"/>
      <c r="F59" s="91"/>
      <c r="G59" s="81"/>
      <c r="H59" s="81"/>
      <c r="I59" s="81"/>
      <c r="J59" s="79"/>
    </row>
    <row r="60" spans="3:10">
      <c r="C60" s="79"/>
      <c r="D60" s="81"/>
      <c r="E60" s="90"/>
      <c r="F60" s="91"/>
      <c r="G60" s="81"/>
      <c r="H60" s="81"/>
      <c r="I60" s="81"/>
      <c r="J60" s="79"/>
    </row>
    <row r="61" spans="3:10">
      <c r="C61" s="79"/>
      <c r="D61" s="81"/>
      <c r="E61" s="90"/>
      <c r="F61" s="91"/>
      <c r="G61" s="81"/>
      <c r="H61" s="81"/>
      <c r="I61" s="81"/>
      <c r="J61" s="79"/>
    </row>
    <row r="62" spans="3:10">
      <c r="C62" s="79"/>
      <c r="D62" s="81"/>
      <c r="E62" s="90"/>
      <c r="F62" s="91"/>
      <c r="G62" s="81"/>
      <c r="H62" s="81"/>
      <c r="I62" s="81"/>
      <c r="J62" s="79"/>
    </row>
    <row r="63" spans="3:10">
      <c r="C63" s="79"/>
      <c r="D63" s="81"/>
      <c r="E63" s="90"/>
      <c r="F63" s="91"/>
      <c r="G63" s="81"/>
      <c r="H63" s="81"/>
      <c r="I63" s="81"/>
      <c r="J63" s="79"/>
    </row>
    <row r="64" spans="3:10">
      <c r="C64" s="79"/>
      <c r="D64" s="81"/>
      <c r="E64" s="90"/>
      <c r="F64" s="91"/>
      <c r="G64" s="81"/>
      <c r="H64" s="81"/>
      <c r="I64" s="81"/>
      <c r="J64" s="79"/>
    </row>
    <row r="65" spans="3:10">
      <c r="C65" s="79"/>
      <c r="D65" s="81"/>
      <c r="E65" s="90"/>
      <c r="F65" s="91"/>
      <c r="G65" s="81"/>
      <c r="H65" s="81"/>
      <c r="I65" s="81"/>
      <c r="J65" s="79"/>
    </row>
    <row r="66" spans="3:10">
      <c r="C66" s="79"/>
      <c r="D66" s="81"/>
      <c r="E66" s="90"/>
      <c r="F66" s="91"/>
      <c r="G66" s="81"/>
      <c r="H66" s="81"/>
      <c r="I66" s="81"/>
      <c r="J66" s="79"/>
    </row>
    <row r="67" spans="3:10">
      <c r="C67" s="79"/>
      <c r="D67" s="81"/>
      <c r="E67" s="79"/>
      <c r="F67" s="93"/>
      <c r="G67" s="81"/>
      <c r="H67" s="81"/>
      <c r="I67" s="81"/>
      <c r="J67" s="79"/>
    </row>
    <row r="68" spans="3:10">
      <c r="C68" s="79"/>
      <c r="D68" s="81"/>
      <c r="E68" s="81"/>
      <c r="F68" s="94"/>
      <c r="G68" s="81"/>
      <c r="H68" s="81"/>
      <c r="I68" s="81"/>
      <c r="J68" s="79"/>
    </row>
    <row r="69" spans="3:10">
      <c r="C69" s="79"/>
      <c r="D69" s="81"/>
      <c r="E69" s="79"/>
      <c r="F69" s="93"/>
      <c r="G69" s="81"/>
      <c r="H69" s="81"/>
      <c r="I69" s="81"/>
      <c r="J69" s="79"/>
    </row>
    <row r="70" spans="3:10">
      <c r="C70" s="79"/>
      <c r="D70" s="81"/>
      <c r="E70" s="79"/>
      <c r="F70" s="93"/>
      <c r="G70" s="81"/>
      <c r="H70" s="81"/>
      <c r="I70" s="81"/>
      <c r="J70" s="79"/>
    </row>
    <row r="71" spans="3:10">
      <c r="C71" s="79"/>
      <c r="D71" s="81"/>
      <c r="E71" s="90"/>
      <c r="F71" s="91"/>
      <c r="G71" s="81"/>
      <c r="H71" s="81"/>
      <c r="I71" s="81"/>
      <c r="J71" s="79"/>
    </row>
    <row r="72" spans="3:10">
      <c r="C72" s="79"/>
      <c r="D72" s="81"/>
      <c r="E72" s="90"/>
      <c r="F72" s="91"/>
      <c r="G72" s="81"/>
      <c r="H72" s="81"/>
      <c r="I72" s="81"/>
      <c r="J72" s="79"/>
    </row>
    <row r="73" spans="3:10">
      <c r="C73" s="79"/>
      <c r="D73" s="81"/>
      <c r="E73" s="90"/>
      <c r="F73" s="91"/>
      <c r="G73" s="81"/>
      <c r="H73" s="81"/>
      <c r="I73" s="81"/>
      <c r="J73" s="79"/>
    </row>
    <row r="74" spans="3:10">
      <c r="C74" s="79"/>
      <c r="D74" s="81"/>
      <c r="E74" s="90"/>
      <c r="F74" s="91"/>
      <c r="G74" s="81"/>
      <c r="H74" s="81"/>
      <c r="I74" s="81"/>
      <c r="J74" s="79"/>
    </row>
    <row r="75" spans="3:10">
      <c r="C75" s="79"/>
      <c r="D75" s="81"/>
      <c r="E75" s="90"/>
      <c r="F75" s="91"/>
      <c r="G75" s="81"/>
      <c r="H75" s="81"/>
      <c r="I75" s="81"/>
      <c r="J75" s="79"/>
    </row>
    <row r="76" spans="3:10">
      <c r="C76" s="79"/>
      <c r="D76" s="81"/>
      <c r="E76" s="90"/>
      <c r="F76" s="91"/>
      <c r="G76" s="81"/>
      <c r="H76" s="81"/>
      <c r="I76" s="81"/>
      <c r="J76" s="79"/>
    </row>
    <row r="77" spans="3:10">
      <c r="C77" s="79"/>
      <c r="D77" s="81"/>
      <c r="E77" s="90"/>
      <c r="F77" s="91"/>
      <c r="G77" s="81"/>
      <c r="H77" s="81"/>
      <c r="I77" s="81"/>
      <c r="J77" s="79"/>
    </row>
    <row r="78" spans="3:10">
      <c r="C78" s="79"/>
      <c r="D78" s="81"/>
      <c r="E78" s="90"/>
      <c r="F78" s="91"/>
      <c r="G78" s="81"/>
      <c r="H78" s="81"/>
      <c r="I78" s="81"/>
      <c r="J78" s="79"/>
    </row>
    <row r="79" spans="3:10">
      <c r="C79" s="79"/>
      <c r="D79" s="81"/>
      <c r="E79" s="92"/>
      <c r="F79" s="93"/>
      <c r="G79" s="81"/>
      <c r="H79" s="81"/>
      <c r="I79" s="81"/>
      <c r="J79" s="79"/>
    </row>
    <row r="80" spans="3:10">
      <c r="C80" s="79"/>
      <c r="D80" s="81"/>
      <c r="E80" s="81"/>
      <c r="F80" s="94"/>
      <c r="G80" s="81"/>
      <c r="H80" s="81"/>
      <c r="I80" s="81"/>
      <c r="J80" s="79"/>
    </row>
    <row r="81" spans="3:10">
      <c r="C81" s="79"/>
      <c r="D81" s="81"/>
      <c r="E81" s="81"/>
      <c r="F81" s="94"/>
      <c r="G81" s="81"/>
      <c r="H81" s="81"/>
      <c r="I81" s="81"/>
      <c r="J81" s="79"/>
    </row>
    <row r="82" spans="3:10" ht="18.75">
      <c r="C82" s="79"/>
      <c r="D82" s="81"/>
      <c r="E82" s="96"/>
      <c r="F82" s="94"/>
      <c r="G82" s="81"/>
      <c r="H82" s="81"/>
      <c r="I82" s="81"/>
      <c r="J82" s="79"/>
    </row>
    <row r="83" spans="3:10" ht="16.5">
      <c r="C83" s="79"/>
      <c r="D83" s="81"/>
      <c r="E83" s="97"/>
      <c r="F83" s="94"/>
      <c r="G83" s="81"/>
      <c r="H83" s="81"/>
      <c r="I83" s="81"/>
      <c r="J83" s="79"/>
    </row>
    <row r="84" spans="3:10">
      <c r="C84" s="79"/>
      <c r="D84" s="81"/>
      <c r="E84" s="98"/>
      <c r="F84" s="94"/>
      <c r="G84" s="81"/>
      <c r="H84" s="81"/>
      <c r="I84" s="81"/>
      <c r="J84" s="79"/>
    </row>
    <row r="85" spans="3:10">
      <c r="C85" s="79"/>
      <c r="D85" s="81"/>
      <c r="E85" s="99"/>
      <c r="F85" s="94"/>
      <c r="G85" s="81"/>
      <c r="H85" s="81"/>
      <c r="I85" s="81"/>
      <c r="J85" s="79"/>
    </row>
    <row r="86" spans="3:10">
      <c r="C86" s="79"/>
      <c r="D86" s="81"/>
      <c r="E86" s="81"/>
      <c r="F86" s="94"/>
      <c r="G86" s="81"/>
      <c r="H86" s="81"/>
      <c r="I86" s="81"/>
      <c r="J86" s="79"/>
    </row>
    <row r="87" spans="3:10" ht="18.75">
      <c r="C87" s="79"/>
      <c r="D87" s="81"/>
      <c r="E87" s="96"/>
      <c r="F87" s="94"/>
      <c r="G87" s="81"/>
      <c r="H87" s="81"/>
      <c r="I87" s="81"/>
      <c r="J87" s="79"/>
    </row>
    <row r="88" spans="3:10" ht="16.5">
      <c r="C88" s="79"/>
      <c r="D88" s="81"/>
      <c r="E88" s="100"/>
      <c r="F88" s="94"/>
      <c r="G88" s="81"/>
      <c r="H88" s="81"/>
      <c r="I88" s="81"/>
      <c r="J88" s="79"/>
    </row>
    <row r="89" spans="3:10">
      <c r="C89" s="79"/>
      <c r="D89" s="81"/>
      <c r="E89" s="98"/>
      <c r="F89" s="94"/>
      <c r="G89" s="81"/>
      <c r="H89" s="81"/>
      <c r="I89" s="81"/>
      <c r="J89" s="79"/>
    </row>
    <row r="90" spans="3:10">
      <c r="C90" s="79"/>
      <c r="D90" s="81"/>
      <c r="E90" s="81"/>
      <c r="F90" s="94"/>
      <c r="G90" s="81"/>
      <c r="H90" s="81"/>
      <c r="I90" s="81"/>
      <c r="J90" s="79"/>
    </row>
    <row r="91" spans="3:10" ht="18.75">
      <c r="C91" s="79"/>
      <c r="D91" s="81"/>
      <c r="E91" s="96"/>
      <c r="F91" s="94"/>
      <c r="G91" s="81"/>
      <c r="H91" s="81"/>
      <c r="I91" s="81"/>
      <c r="J91" s="79"/>
    </row>
    <row r="92" spans="3:10" ht="18.75">
      <c r="C92" s="79"/>
      <c r="D92" s="81"/>
      <c r="E92" s="101"/>
      <c r="F92" s="94"/>
      <c r="G92" s="81"/>
      <c r="H92" s="81"/>
      <c r="I92" s="81"/>
      <c r="J92" s="79"/>
    </row>
    <row r="93" spans="3:10">
      <c r="C93" s="79"/>
      <c r="D93" s="81"/>
      <c r="E93" s="102"/>
      <c r="F93" s="94"/>
      <c r="G93" s="81"/>
      <c r="H93" s="81"/>
      <c r="I93" s="81"/>
      <c r="J93" s="79"/>
    </row>
    <row r="94" spans="3:10">
      <c r="C94" s="79"/>
      <c r="D94" s="81"/>
      <c r="E94" s="81"/>
      <c r="F94" s="94"/>
      <c r="G94" s="81"/>
      <c r="H94" s="81"/>
      <c r="I94" s="81"/>
      <c r="J94" s="79"/>
    </row>
    <row r="95" spans="3:10" ht="18.75">
      <c r="C95" s="79"/>
      <c r="D95" s="81"/>
      <c r="E95" s="96"/>
      <c r="F95" s="94"/>
      <c r="G95" s="81"/>
      <c r="H95" s="81"/>
      <c r="I95" s="81"/>
      <c r="J95" s="79"/>
    </row>
    <row r="96" spans="3:10" ht="18.75">
      <c r="C96" s="79"/>
      <c r="D96" s="81"/>
      <c r="E96" s="101"/>
      <c r="F96" s="94"/>
      <c r="G96" s="81"/>
      <c r="H96" s="81"/>
      <c r="I96" s="81"/>
      <c r="J96" s="79"/>
    </row>
    <row r="97" spans="3:10">
      <c r="C97" s="79"/>
      <c r="D97" s="81"/>
      <c r="E97" s="95"/>
      <c r="F97" s="94"/>
      <c r="G97" s="81"/>
      <c r="H97" s="81"/>
      <c r="I97" s="81"/>
      <c r="J97" s="79"/>
    </row>
    <row r="98" spans="3:10">
      <c r="C98" s="79"/>
      <c r="D98" s="81"/>
      <c r="E98" s="81"/>
      <c r="F98" s="94"/>
      <c r="G98" s="81"/>
      <c r="H98" s="81"/>
      <c r="I98" s="81"/>
      <c r="J98" s="79"/>
    </row>
    <row r="99" spans="3:10">
      <c r="C99" s="79"/>
      <c r="D99" s="81"/>
      <c r="E99" s="79"/>
      <c r="F99" s="93"/>
      <c r="G99" s="81"/>
      <c r="H99" s="81"/>
      <c r="I99" s="81"/>
      <c r="J99" s="79"/>
    </row>
    <row r="100" spans="3:10">
      <c r="C100" s="79"/>
      <c r="D100" s="81"/>
      <c r="E100" s="79"/>
      <c r="F100" s="93"/>
      <c r="G100" s="81"/>
      <c r="H100" s="81"/>
      <c r="I100" s="81"/>
      <c r="J100" s="79"/>
    </row>
    <row r="101" spans="3:10">
      <c r="C101" s="79"/>
      <c r="D101" s="81"/>
      <c r="E101" s="90"/>
      <c r="F101" s="91"/>
      <c r="G101" s="81"/>
      <c r="H101" s="81"/>
      <c r="I101" s="81"/>
      <c r="J101" s="79"/>
    </row>
    <row r="102" spans="3:10">
      <c r="C102" s="79"/>
      <c r="D102" s="81"/>
      <c r="E102" s="90"/>
      <c r="F102" s="91"/>
      <c r="G102" s="81"/>
      <c r="H102" s="81"/>
      <c r="I102" s="81"/>
      <c r="J102" s="79"/>
    </row>
    <row r="103" spans="3:10">
      <c r="C103" s="79"/>
      <c r="D103" s="81"/>
      <c r="E103" s="90"/>
      <c r="F103" s="91"/>
      <c r="G103" s="81"/>
      <c r="H103" s="81"/>
      <c r="I103" s="81"/>
      <c r="J103" s="79"/>
    </row>
    <row r="104" spans="3:10">
      <c r="C104" s="79"/>
      <c r="D104" s="81"/>
      <c r="E104" s="90"/>
      <c r="F104" s="91"/>
      <c r="G104" s="81"/>
      <c r="H104" s="81"/>
      <c r="I104" s="81"/>
      <c r="J104" s="79"/>
    </row>
    <row r="105" spans="3:10">
      <c r="C105" s="79"/>
      <c r="D105" s="81"/>
      <c r="E105" s="90"/>
      <c r="F105" s="91"/>
      <c r="G105" s="81"/>
      <c r="H105" s="81"/>
      <c r="I105" s="81"/>
      <c r="J105" s="79"/>
    </row>
    <row r="106" spans="3:10">
      <c r="C106" s="79"/>
      <c r="D106" s="81"/>
      <c r="E106" s="95"/>
      <c r="F106" s="93"/>
      <c r="G106" s="81"/>
      <c r="H106" s="81"/>
      <c r="I106" s="81"/>
      <c r="J106" s="79"/>
    </row>
    <row r="107" spans="3:10">
      <c r="C107" s="79"/>
      <c r="D107" s="81"/>
      <c r="E107" s="81"/>
      <c r="F107" s="94"/>
      <c r="G107" s="81"/>
      <c r="H107" s="81"/>
      <c r="I107" s="81"/>
      <c r="J107" s="79"/>
    </row>
    <row r="108" spans="3:10">
      <c r="C108" s="79"/>
      <c r="D108" s="81"/>
      <c r="E108" s="89"/>
      <c r="F108" s="93"/>
      <c r="G108" s="81"/>
      <c r="H108" s="81"/>
      <c r="I108" s="81"/>
      <c r="J108" s="79"/>
    </row>
    <row r="109" spans="3:10">
      <c r="C109" s="79"/>
      <c r="D109" s="81"/>
      <c r="E109" s="90"/>
      <c r="F109" s="93"/>
      <c r="G109" s="81"/>
      <c r="H109" s="81"/>
      <c r="I109" s="81"/>
      <c r="J109" s="79"/>
    </row>
    <row r="110" spans="3:10">
      <c r="C110" s="79"/>
      <c r="D110" s="81"/>
      <c r="E110" s="92"/>
      <c r="F110" s="91"/>
      <c r="G110" s="81"/>
      <c r="H110" s="81"/>
      <c r="I110" s="81"/>
      <c r="J110" s="79"/>
    </row>
    <row r="111" spans="3:10">
      <c r="C111" s="79"/>
      <c r="D111" s="81"/>
      <c r="E111" s="90"/>
      <c r="F111" s="91"/>
      <c r="G111" s="81"/>
      <c r="H111" s="81"/>
      <c r="I111" s="81"/>
      <c r="J111" s="79"/>
    </row>
    <row r="112" spans="3:10">
      <c r="C112" s="79"/>
      <c r="D112" s="81"/>
      <c r="E112" s="90"/>
      <c r="F112" s="91"/>
      <c r="G112" s="81"/>
      <c r="H112" s="81"/>
      <c r="I112" s="81"/>
      <c r="J112" s="79"/>
    </row>
    <row r="113" spans="3:10">
      <c r="C113" s="79"/>
      <c r="D113" s="81"/>
      <c r="E113" s="92"/>
      <c r="F113" s="91"/>
      <c r="G113" s="81"/>
      <c r="H113" s="81"/>
      <c r="I113" s="81"/>
      <c r="J113" s="79"/>
    </row>
    <row r="114" spans="3:10">
      <c r="C114" s="79"/>
      <c r="D114" s="81"/>
      <c r="E114" s="90"/>
      <c r="F114" s="91"/>
      <c r="G114" s="81"/>
      <c r="H114" s="81"/>
      <c r="I114" s="81"/>
      <c r="J114" s="79"/>
    </row>
    <row r="115" spans="3:10">
      <c r="C115" s="79"/>
      <c r="D115" s="81"/>
      <c r="E115" s="92"/>
      <c r="F115" s="93"/>
      <c r="G115" s="81"/>
      <c r="H115" s="81"/>
      <c r="I115" s="81"/>
      <c r="J115" s="79"/>
    </row>
    <row r="116" spans="3:10">
      <c r="C116" s="79"/>
      <c r="D116" s="81"/>
      <c r="E116" s="89"/>
      <c r="F116" s="93"/>
      <c r="G116" s="81"/>
      <c r="H116" s="81"/>
      <c r="I116" s="81"/>
      <c r="J116" s="79"/>
    </row>
    <row r="117" spans="3:10">
      <c r="C117" s="79"/>
      <c r="D117" s="81"/>
      <c r="E117" s="79"/>
      <c r="F117" s="93"/>
      <c r="G117" s="81"/>
      <c r="H117" s="81"/>
      <c r="I117" s="81"/>
      <c r="J117" s="79"/>
    </row>
    <row r="118" spans="3:10">
      <c r="C118" s="79"/>
      <c r="D118" s="81"/>
      <c r="E118" s="90"/>
      <c r="F118" s="91"/>
      <c r="G118" s="81"/>
      <c r="H118" s="81"/>
      <c r="I118" s="81"/>
      <c r="J118" s="79"/>
    </row>
    <row r="119" spans="3:10">
      <c r="C119" s="79"/>
      <c r="D119" s="81"/>
      <c r="E119" s="92"/>
      <c r="F119" s="93"/>
      <c r="G119" s="81"/>
      <c r="H119" s="81"/>
      <c r="I119" s="81"/>
      <c r="J119" s="79"/>
    </row>
    <row r="120" spans="3:10">
      <c r="C120" s="79"/>
      <c r="D120" s="81"/>
      <c r="E120" s="92"/>
      <c r="F120" s="94"/>
      <c r="G120" s="81"/>
      <c r="H120" s="81"/>
      <c r="I120" s="81"/>
      <c r="J120" s="79"/>
    </row>
    <row r="121" spans="3:10">
      <c r="C121" s="79"/>
      <c r="D121" s="81"/>
      <c r="E121" s="81"/>
      <c r="F121" s="81"/>
      <c r="G121" s="81"/>
      <c r="H121" s="81"/>
      <c r="I121" s="81"/>
      <c r="J121" s="79"/>
    </row>
    <row r="122" spans="3:10">
      <c r="C122" s="79"/>
      <c r="D122" s="81"/>
      <c r="E122" s="81"/>
      <c r="F122" s="81"/>
      <c r="G122" s="81"/>
      <c r="H122" s="81"/>
      <c r="I122" s="81"/>
      <c r="J122" s="79"/>
    </row>
    <row r="123" spans="3:10">
      <c r="C123" s="79"/>
      <c r="D123" s="81"/>
      <c r="E123" s="81"/>
      <c r="F123" s="81"/>
      <c r="G123" s="81"/>
      <c r="H123" s="81"/>
      <c r="I123" s="81"/>
      <c r="J123" s="79"/>
    </row>
    <row r="124" spans="3:10">
      <c r="C124" s="79"/>
      <c r="D124" s="81"/>
      <c r="E124" s="81"/>
      <c r="F124" s="81"/>
      <c r="G124" s="81"/>
      <c r="H124" s="81"/>
      <c r="I124" s="81"/>
      <c r="J124" s="79"/>
    </row>
    <row r="125" spans="3:10">
      <c r="C125" s="79"/>
      <c r="D125" s="81"/>
      <c r="E125" s="81"/>
      <c r="F125" s="81"/>
      <c r="G125" s="81"/>
      <c r="H125" s="81"/>
      <c r="I125" s="81"/>
      <c r="J125" s="79"/>
    </row>
    <row r="126" spans="3:10">
      <c r="C126" s="79"/>
      <c r="D126" s="81"/>
      <c r="E126" s="81"/>
      <c r="F126" s="81"/>
      <c r="G126" s="81"/>
      <c r="H126" s="81"/>
      <c r="I126" s="81"/>
      <c r="J126" s="79"/>
    </row>
    <row r="127" spans="3:10">
      <c r="C127" s="79"/>
      <c r="D127" s="81"/>
      <c r="E127" s="81"/>
      <c r="F127" s="81"/>
      <c r="G127" s="81"/>
      <c r="H127" s="81"/>
      <c r="I127" s="81"/>
      <c r="J127" s="79"/>
    </row>
    <row r="128" spans="3:10">
      <c r="C128" s="79"/>
      <c r="D128" s="81"/>
      <c r="E128" s="81"/>
      <c r="F128" s="81"/>
      <c r="G128" s="81"/>
      <c r="H128" s="81"/>
      <c r="I128" s="81"/>
      <c r="J128" s="79"/>
    </row>
    <row r="129" spans="3:10">
      <c r="C129" s="79"/>
      <c r="D129" s="81"/>
      <c r="E129" s="81"/>
      <c r="F129" s="81"/>
      <c r="G129" s="81"/>
      <c r="H129" s="81"/>
      <c r="I129" s="81"/>
      <c r="J129" s="79"/>
    </row>
    <row r="130" spans="3:10">
      <c r="C130" s="79"/>
      <c r="D130" s="81"/>
      <c r="E130" s="81"/>
      <c r="F130" s="81"/>
      <c r="G130" s="81"/>
      <c r="H130" s="81"/>
      <c r="I130" s="81"/>
      <c r="J130" s="79"/>
    </row>
    <row r="131" spans="3:10">
      <c r="C131" s="79"/>
      <c r="D131" s="81"/>
      <c r="E131" s="81"/>
      <c r="F131" s="81"/>
      <c r="G131" s="81"/>
      <c r="H131" s="81"/>
      <c r="I131" s="81"/>
      <c r="J131" s="79"/>
    </row>
    <row r="132" spans="3:10">
      <c r="C132" s="79"/>
      <c r="D132" s="81"/>
      <c r="E132" s="81"/>
      <c r="F132" s="81"/>
      <c r="G132" s="81"/>
      <c r="H132" s="81"/>
      <c r="I132" s="81"/>
      <c r="J132" s="79"/>
    </row>
    <row r="133" spans="3:10">
      <c r="C133" s="79"/>
      <c r="D133" s="81"/>
      <c r="E133" s="81"/>
      <c r="F133" s="81"/>
      <c r="G133" s="81"/>
      <c r="H133" s="81"/>
      <c r="I133" s="81"/>
      <c r="J133" s="79"/>
    </row>
    <row r="134" spans="3:10">
      <c r="C134" s="79"/>
      <c r="D134" s="81"/>
      <c r="E134" s="81"/>
      <c r="F134" s="81"/>
      <c r="G134" s="81"/>
      <c r="H134" s="81"/>
      <c r="I134" s="81"/>
      <c r="J134" s="79"/>
    </row>
    <row r="135" spans="3:10">
      <c r="C135" s="79"/>
      <c r="D135" s="81"/>
      <c r="E135" s="81"/>
      <c r="F135" s="81"/>
      <c r="G135" s="81"/>
      <c r="H135" s="81"/>
      <c r="I135" s="81"/>
      <c r="J135" s="79"/>
    </row>
    <row r="136" spans="3:10">
      <c r="C136" s="79"/>
      <c r="D136" s="81"/>
      <c r="E136" s="81"/>
      <c r="F136" s="81"/>
      <c r="G136" s="81"/>
      <c r="H136" s="81"/>
      <c r="I136" s="81"/>
      <c r="J136" s="79"/>
    </row>
    <row r="137" spans="3:10">
      <c r="C137" s="79"/>
      <c r="D137" s="81"/>
      <c r="E137" s="81"/>
      <c r="F137" s="81"/>
      <c r="G137" s="81"/>
      <c r="H137" s="81"/>
      <c r="I137" s="81"/>
      <c r="J137" s="79"/>
    </row>
    <row r="138" spans="3:10">
      <c r="C138" s="79"/>
      <c r="D138" s="81"/>
      <c r="E138" s="81"/>
      <c r="F138" s="81"/>
      <c r="G138" s="81"/>
      <c r="H138" s="81"/>
      <c r="I138" s="81"/>
      <c r="J138" s="79"/>
    </row>
    <row r="139" spans="3:10">
      <c r="C139" s="79"/>
      <c r="D139" s="81"/>
      <c r="E139" s="81"/>
      <c r="F139" s="81"/>
      <c r="G139" s="81"/>
      <c r="H139" s="81"/>
      <c r="I139" s="81"/>
      <c r="J139" s="79"/>
    </row>
    <row r="140" spans="3:10">
      <c r="C140" s="79"/>
      <c r="D140" s="81"/>
      <c r="E140" s="81"/>
      <c r="F140" s="81"/>
      <c r="G140" s="81"/>
      <c r="H140" s="81"/>
      <c r="I140" s="81"/>
      <c r="J140" s="79"/>
    </row>
    <row r="141" spans="3:10">
      <c r="C141" s="79"/>
      <c r="D141" s="81"/>
      <c r="E141" s="81"/>
      <c r="F141" s="81"/>
      <c r="G141" s="81"/>
      <c r="H141" s="81"/>
      <c r="I141" s="81"/>
      <c r="J141" s="79"/>
    </row>
    <row r="142" spans="3:10">
      <c r="C142" s="79"/>
      <c r="D142" s="81"/>
      <c r="E142" s="81"/>
      <c r="F142" s="81"/>
      <c r="G142" s="81"/>
      <c r="H142" s="81"/>
      <c r="I142" s="81"/>
      <c r="J142" s="79"/>
    </row>
    <row r="143" spans="3:10">
      <c r="C143" s="79"/>
      <c r="D143" s="81"/>
      <c r="E143" s="81"/>
      <c r="F143" s="81"/>
      <c r="G143" s="81"/>
      <c r="H143" s="81"/>
      <c r="I143" s="81"/>
      <c r="J143" s="79"/>
    </row>
    <row r="144" spans="3:10">
      <c r="C144" s="79"/>
      <c r="D144" s="81"/>
      <c r="E144" s="81"/>
      <c r="F144" s="81"/>
      <c r="G144" s="81"/>
      <c r="H144" s="81"/>
      <c r="I144" s="81"/>
      <c r="J144" s="79"/>
    </row>
    <row r="145" spans="3:10">
      <c r="C145" s="79"/>
      <c r="D145" s="81"/>
      <c r="E145" s="81"/>
      <c r="F145" s="81"/>
      <c r="G145" s="81"/>
      <c r="H145" s="81"/>
      <c r="I145" s="81"/>
      <c r="J145" s="79"/>
    </row>
    <row r="146" spans="3:10">
      <c r="C146" s="79"/>
      <c r="D146" s="81"/>
      <c r="E146" s="81"/>
      <c r="F146" s="81"/>
      <c r="G146" s="81"/>
      <c r="H146" s="81"/>
      <c r="I146" s="81"/>
      <c r="J146" s="79"/>
    </row>
    <row r="147" spans="3:10">
      <c r="C147" s="79"/>
      <c r="D147" s="81"/>
      <c r="E147" s="81"/>
      <c r="F147" s="81"/>
      <c r="G147" s="81"/>
      <c r="H147" s="81"/>
      <c r="I147" s="81"/>
      <c r="J147" s="79"/>
    </row>
    <row r="148" spans="3:10">
      <c r="C148" s="79"/>
      <c r="D148" s="81"/>
      <c r="E148" s="81"/>
      <c r="F148" s="81"/>
      <c r="G148" s="81"/>
      <c r="H148" s="81"/>
      <c r="I148" s="81"/>
      <c r="J148" s="79"/>
    </row>
    <row r="149" spans="3:10">
      <c r="C149" s="79"/>
      <c r="D149" s="81"/>
      <c r="E149" s="81"/>
      <c r="F149" s="81"/>
      <c r="G149" s="81"/>
      <c r="H149" s="81"/>
      <c r="I149" s="81"/>
      <c r="J149" s="79"/>
    </row>
    <row r="150" spans="3:10">
      <c r="C150" s="79"/>
      <c r="D150" s="81"/>
      <c r="E150" s="81"/>
      <c r="F150" s="81"/>
      <c r="G150" s="81"/>
      <c r="H150" s="81"/>
      <c r="I150" s="81"/>
      <c r="J150" s="79"/>
    </row>
    <row r="151" spans="3:10">
      <c r="C151" s="79"/>
      <c r="D151" s="81"/>
      <c r="E151" s="81"/>
      <c r="F151" s="81"/>
      <c r="G151" s="81"/>
      <c r="H151" s="81"/>
      <c r="I151" s="81"/>
      <c r="J151" s="79"/>
    </row>
    <row r="152" spans="3:10">
      <c r="C152" s="79"/>
      <c r="D152" s="81"/>
      <c r="E152" s="81"/>
      <c r="F152" s="81"/>
      <c r="G152" s="81"/>
      <c r="H152" s="81"/>
      <c r="I152" s="81"/>
      <c r="J152" s="79"/>
    </row>
    <row r="153" spans="3:10">
      <c r="C153" s="79"/>
      <c r="D153" s="81"/>
      <c r="E153" s="81"/>
      <c r="F153" s="81"/>
      <c r="G153" s="81"/>
      <c r="H153" s="81"/>
      <c r="I153" s="81"/>
      <c r="J153" s="79"/>
    </row>
    <row r="154" spans="3:10">
      <c r="C154" s="79"/>
      <c r="D154" s="81"/>
      <c r="E154" s="81"/>
      <c r="F154" s="81"/>
      <c r="G154" s="81"/>
      <c r="H154" s="81"/>
      <c r="I154" s="81"/>
      <c r="J154" s="79"/>
    </row>
    <row r="155" spans="3:10">
      <c r="C155" s="79"/>
      <c r="D155" s="81"/>
      <c r="E155" s="81"/>
      <c r="F155" s="81"/>
      <c r="G155" s="81"/>
      <c r="H155" s="81"/>
      <c r="I155" s="81"/>
      <c r="J155" s="79"/>
    </row>
    <row r="156" spans="3:10">
      <c r="C156" s="79"/>
      <c r="D156" s="81"/>
      <c r="E156" s="81"/>
      <c r="F156" s="81"/>
      <c r="G156" s="81"/>
      <c r="H156" s="81"/>
      <c r="I156" s="81"/>
      <c r="J156" s="79"/>
    </row>
    <row r="157" spans="3:10">
      <c r="C157" s="79"/>
      <c r="D157" s="81"/>
      <c r="E157" s="81"/>
      <c r="F157" s="81"/>
      <c r="G157" s="81"/>
      <c r="H157" s="81"/>
      <c r="I157" s="81"/>
      <c r="J157" s="79"/>
    </row>
    <row r="158" spans="3:10">
      <c r="C158" s="79"/>
      <c r="D158" s="81"/>
      <c r="E158" s="81"/>
      <c r="F158" s="81"/>
      <c r="G158" s="81"/>
      <c r="H158" s="81"/>
      <c r="I158" s="81"/>
      <c r="J158" s="79"/>
    </row>
    <row r="159" spans="3:10">
      <c r="C159" s="79"/>
      <c r="D159" s="81"/>
      <c r="E159" s="81"/>
      <c r="F159" s="81"/>
      <c r="G159" s="81"/>
      <c r="H159" s="81"/>
      <c r="I159" s="81"/>
      <c r="J159" s="79"/>
    </row>
    <row r="160" spans="3:10">
      <c r="C160" s="79"/>
      <c r="D160" s="81"/>
      <c r="E160" s="81"/>
      <c r="F160" s="81"/>
      <c r="G160" s="81"/>
      <c r="H160" s="81"/>
      <c r="I160" s="81"/>
      <c r="J160" s="79"/>
    </row>
    <row r="161" spans="3:10">
      <c r="C161" s="79"/>
      <c r="D161" s="81"/>
      <c r="E161" s="81"/>
      <c r="F161" s="81"/>
      <c r="G161" s="81"/>
      <c r="H161" s="81"/>
      <c r="I161" s="81"/>
      <c r="J161" s="79"/>
    </row>
    <row r="162" spans="3:10">
      <c r="C162" s="79"/>
      <c r="D162" s="81"/>
      <c r="E162" s="81"/>
      <c r="F162" s="81"/>
      <c r="G162" s="81"/>
      <c r="H162" s="81"/>
      <c r="I162" s="81"/>
      <c r="J162" s="79"/>
    </row>
    <row r="163" spans="3:10">
      <c r="C163" s="79"/>
      <c r="D163" s="81"/>
      <c r="E163" s="81"/>
      <c r="F163" s="81"/>
      <c r="G163" s="81"/>
      <c r="H163" s="81"/>
      <c r="I163" s="81"/>
      <c r="J163" s="79"/>
    </row>
    <row r="164" spans="3:10">
      <c r="C164" s="79"/>
      <c r="D164" s="81"/>
      <c r="E164" s="81"/>
      <c r="F164" s="81"/>
      <c r="G164" s="81"/>
      <c r="H164" s="81"/>
      <c r="I164" s="81"/>
      <c r="J164" s="79"/>
    </row>
    <row r="165" spans="3:10">
      <c r="C165" s="79"/>
      <c r="D165" s="81"/>
      <c r="E165" s="81"/>
      <c r="F165" s="81"/>
      <c r="G165" s="81"/>
      <c r="H165" s="81"/>
      <c r="I165" s="81"/>
      <c r="J165" s="79"/>
    </row>
    <row r="166" spans="3:10">
      <c r="C166" s="79"/>
      <c r="D166" s="81"/>
      <c r="E166" s="81"/>
      <c r="F166" s="81"/>
      <c r="G166" s="81"/>
      <c r="H166" s="81"/>
      <c r="I166" s="81"/>
      <c r="J166" s="79"/>
    </row>
    <row r="167" spans="3:10">
      <c r="C167" s="79"/>
      <c r="D167" s="81"/>
      <c r="E167" s="81"/>
      <c r="F167" s="81"/>
      <c r="G167" s="81"/>
      <c r="H167" s="81"/>
      <c r="I167" s="81"/>
      <c r="J167" s="79"/>
    </row>
    <row r="168" spans="3:10">
      <c r="C168" s="79"/>
      <c r="D168" s="81"/>
      <c r="E168" s="81"/>
      <c r="F168" s="81"/>
      <c r="G168" s="81"/>
      <c r="H168" s="81"/>
      <c r="I168" s="81"/>
      <c r="J168" s="79"/>
    </row>
    <row r="169" spans="3:10">
      <c r="C169" s="79"/>
      <c r="D169" s="81"/>
      <c r="E169" s="81"/>
      <c r="F169" s="81"/>
      <c r="G169" s="81"/>
      <c r="H169" s="81"/>
      <c r="I169" s="81"/>
      <c r="J169" s="79"/>
    </row>
    <row r="170" spans="3:10">
      <c r="C170" s="79"/>
      <c r="D170" s="81"/>
      <c r="E170" s="81"/>
      <c r="F170" s="81"/>
      <c r="G170" s="81"/>
      <c r="H170" s="81"/>
      <c r="I170" s="81"/>
      <c r="J170" s="79"/>
    </row>
    <row r="171" spans="3:10">
      <c r="C171" s="79"/>
      <c r="D171" s="81"/>
      <c r="E171" s="81"/>
      <c r="F171" s="81"/>
      <c r="G171" s="81"/>
      <c r="H171" s="81"/>
      <c r="I171" s="81"/>
      <c r="J171" s="79"/>
    </row>
    <row r="172" spans="3:10">
      <c r="C172" s="79"/>
      <c r="D172" s="81"/>
      <c r="E172" s="81"/>
      <c r="F172" s="81"/>
      <c r="G172" s="81"/>
      <c r="H172" s="81"/>
      <c r="I172" s="81"/>
      <c r="J172" s="79"/>
    </row>
    <row r="173" spans="3:10">
      <c r="C173" s="79"/>
      <c r="D173" s="81"/>
      <c r="E173" s="81"/>
      <c r="F173" s="81"/>
      <c r="G173" s="81"/>
      <c r="H173" s="81"/>
      <c r="I173" s="81"/>
      <c r="J173" s="79"/>
    </row>
    <row r="174" spans="3:10">
      <c r="C174" s="79"/>
      <c r="D174" s="81"/>
      <c r="E174" s="81"/>
      <c r="F174" s="81"/>
      <c r="G174" s="81"/>
      <c r="H174" s="81"/>
      <c r="I174" s="81"/>
      <c r="J174" s="79"/>
    </row>
    <row r="175" spans="3:10">
      <c r="C175" s="79"/>
      <c r="D175" s="81"/>
      <c r="E175" s="81"/>
      <c r="F175" s="81"/>
      <c r="G175" s="81"/>
      <c r="H175" s="81"/>
      <c r="I175" s="81"/>
      <c r="J175" s="79"/>
    </row>
    <row r="176" spans="3:10">
      <c r="C176" s="79"/>
      <c r="D176" s="81"/>
      <c r="E176" s="81"/>
      <c r="F176" s="81"/>
      <c r="G176" s="81"/>
      <c r="H176" s="81"/>
      <c r="I176" s="81"/>
      <c r="J176" s="79"/>
    </row>
    <row r="177" spans="3:10">
      <c r="C177" s="79"/>
      <c r="D177" s="81"/>
      <c r="E177" s="81"/>
      <c r="F177" s="81"/>
      <c r="G177" s="81"/>
      <c r="H177" s="81"/>
      <c r="I177" s="81"/>
      <c r="J177" s="79"/>
    </row>
    <row r="178" spans="3:10">
      <c r="C178" s="79"/>
      <c r="D178" s="81"/>
      <c r="E178" s="81"/>
      <c r="F178" s="81"/>
      <c r="G178" s="81"/>
      <c r="H178" s="81"/>
      <c r="I178" s="81"/>
      <c r="J178" s="79"/>
    </row>
    <row r="179" spans="3:10">
      <c r="C179" s="79"/>
      <c r="D179" s="81"/>
      <c r="E179" s="81"/>
      <c r="F179" s="81"/>
      <c r="G179" s="81"/>
      <c r="H179" s="81"/>
      <c r="I179" s="81"/>
      <c r="J179" s="79"/>
    </row>
    <row r="180" spans="3:10">
      <c r="C180" s="79"/>
      <c r="D180" s="81"/>
      <c r="E180" s="81"/>
      <c r="F180" s="81"/>
      <c r="G180" s="81"/>
      <c r="H180" s="81"/>
      <c r="I180" s="81"/>
      <c r="J180" s="79"/>
    </row>
    <row r="181" spans="3:10">
      <c r="C181" s="79"/>
      <c r="D181" s="81"/>
      <c r="E181" s="81"/>
      <c r="F181" s="81"/>
      <c r="G181" s="81"/>
      <c r="H181" s="81"/>
      <c r="I181" s="81"/>
      <c r="J181" s="79"/>
    </row>
    <row r="182" spans="3:10">
      <c r="C182" s="79"/>
      <c r="D182" s="81"/>
      <c r="E182" s="81"/>
      <c r="F182" s="81"/>
      <c r="G182" s="81"/>
      <c r="H182" s="81"/>
      <c r="I182" s="81"/>
      <c r="J182" s="79"/>
    </row>
    <row r="183" spans="3:10">
      <c r="C183" s="79"/>
      <c r="D183" s="81"/>
      <c r="E183" s="81"/>
      <c r="F183" s="81"/>
      <c r="G183" s="81"/>
      <c r="H183" s="81"/>
      <c r="I183" s="81"/>
      <c r="J183" s="79"/>
    </row>
    <row r="184" spans="3:10">
      <c r="C184" s="79"/>
      <c r="D184" s="81"/>
      <c r="E184" s="81"/>
      <c r="F184" s="81"/>
      <c r="G184" s="81"/>
      <c r="H184" s="81"/>
      <c r="I184" s="81"/>
      <c r="J184" s="79"/>
    </row>
    <row r="185" spans="3:10">
      <c r="C185" s="79"/>
      <c r="D185" s="81"/>
      <c r="E185" s="81"/>
      <c r="F185" s="81"/>
      <c r="G185" s="81"/>
      <c r="H185" s="81"/>
      <c r="I185" s="81"/>
      <c r="J185" s="79"/>
    </row>
    <row r="186" spans="3:10">
      <c r="C186" s="79"/>
      <c r="D186" s="81"/>
      <c r="E186" s="81"/>
      <c r="F186" s="81"/>
      <c r="G186" s="81"/>
      <c r="H186" s="81"/>
      <c r="I186" s="81"/>
      <c r="J186" s="79"/>
    </row>
    <row r="187" spans="3:10">
      <c r="C187" s="79"/>
      <c r="D187" s="81"/>
      <c r="E187" s="81"/>
      <c r="F187" s="81"/>
      <c r="G187" s="81"/>
      <c r="H187" s="81"/>
      <c r="I187" s="81"/>
      <c r="J187" s="79"/>
    </row>
    <row r="188" spans="3:10">
      <c r="C188" s="79"/>
      <c r="D188" s="81"/>
      <c r="E188" s="81"/>
      <c r="F188" s="81"/>
      <c r="G188" s="81"/>
      <c r="H188" s="81"/>
      <c r="I188" s="81"/>
      <c r="J188" s="79"/>
    </row>
    <row r="189" spans="3:10">
      <c r="C189" s="79"/>
      <c r="D189" s="81"/>
      <c r="E189" s="81"/>
      <c r="F189" s="81"/>
      <c r="G189" s="81"/>
      <c r="H189" s="81"/>
      <c r="I189" s="81"/>
      <c r="J189" s="79"/>
    </row>
    <row r="190" spans="3:10">
      <c r="C190" s="79"/>
      <c r="D190" s="81"/>
      <c r="E190" s="81"/>
      <c r="F190" s="81"/>
      <c r="G190" s="81"/>
      <c r="H190" s="81"/>
      <c r="I190" s="81"/>
      <c r="J190" s="79"/>
    </row>
    <row r="191" spans="3:10">
      <c r="C191" s="79"/>
      <c r="D191" s="81"/>
      <c r="E191" s="81"/>
      <c r="F191" s="81"/>
      <c r="G191" s="81"/>
      <c r="H191" s="81"/>
      <c r="I191" s="81"/>
      <c r="J191" s="79"/>
    </row>
    <row r="192" spans="3:10">
      <c r="C192" s="79"/>
      <c r="D192" s="81"/>
      <c r="E192" s="81"/>
      <c r="F192" s="81"/>
      <c r="G192" s="81"/>
      <c r="H192" s="81"/>
      <c r="I192" s="81"/>
      <c r="J192" s="79"/>
    </row>
    <row r="193" spans="3:10">
      <c r="C193" s="79"/>
      <c r="D193" s="81"/>
      <c r="E193" s="81"/>
      <c r="F193" s="81"/>
      <c r="G193" s="81"/>
      <c r="H193" s="81"/>
      <c r="I193" s="81"/>
      <c r="J193" s="79"/>
    </row>
    <row r="194" spans="3:10">
      <c r="C194" s="79"/>
      <c r="D194" s="81"/>
      <c r="E194" s="81"/>
      <c r="F194" s="81"/>
      <c r="G194" s="81"/>
      <c r="H194" s="81"/>
      <c r="I194" s="81"/>
      <c r="J194" s="79"/>
    </row>
    <row r="195" spans="3:10">
      <c r="C195" s="79"/>
      <c r="D195" s="81"/>
      <c r="E195" s="81"/>
      <c r="F195" s="81"/>
      <c r="G195" s="81"/>
      <c r="H195" s="81"/>
      <c r="I195" s="81"/>
      <c r="J195" s="79"/>
    </row>
    <row r="196" spans="3:10">
      <c r="C196" s="79"/>
      <c r="D196" s="81"/>
      <c r="E196" s="81"/>
      <c r="F196" s="81"/>
      <c r="G196" s="81"/>
      <c r="H196" s="81"/>
      <c r="I196" s="81"/>
      <c r="J196" s="79"/>
    </row>
    <row r="197" spans="3:10">
      <c r="C197" s="79"/>
      <c r="D197" s="81"/>
      <c r="E197" s="81"/>
      <c r="F197" s="81"/>
      <c r="G197" s="81"/>
      <c r="H197" s="81"/>
      <c r="I197" s="81"/>
      <c r="J197" s="79"/>
    </row>
    <row r="198" spans="3:10">
      <c r="C198" s="79"/>
      <c r="D198" s="81"/>
      <c r="E198" s="81"/>
      <c r="F198" s="81"/>
      <c r="G198" s="81"/>
      <c r="H198" s="81"/>
      <c r="I198" s="81"/>
      <c r="J198" s="79"/>
    </row>
    <row r="199" spans="3:10">
      <c r="C199" s="79"/>
      <c r="D199" s="81"/>
      <c r="E199" s="81"/>
      <c r="F199" s="81"/>
      <c r="G199" s="81"/>
      <c r="H199" s="81"/>
      <c r="I199" s="81"/>
      <c r="J199" s="79"/>
    </row>
    <row r="200" spans="3:10">
      <c r="C200" s="79"/>
      <c r="D200" s="81"/>
      <c r="E200" s="81"/>
      <c r="F200" s="81"/>
      <c r="G200" s="81"/>
      <c r="H200" s="81"/>
      <c r="I200" s="81"/>
      <c r="J200" s="79"/>
    </row>
    <row r="201" spans="3:10">
      <c r="C201" s="79"/>
      <c r="D201" s="81"/>
      <c r="E201" s="81"/>
      <c r="F201" s="81"/>
      <c r="G201" s="81"/>
      <c r="H201" s="81"/>
      <c r="I201" s="81"/>
      <c r="J201" s="79"/>
    </row>
    <row r="202" spans="3:10">
      <c r="C202" s="79"/>
      <c r="D202" s="81"/>
      <c r="E202" s="81"/>
      <c r="F202" s="81"/>
      <c r="G202" s="81"/>
      <c r="H202" s="81"/>
      <c r="I202" s="81"/>
      <c r="J202" s="79"/>
    </row>
    <row r="203" spans="3:10">
      <c r="C203" s="79"/>
      <c r="D203" s="81"/>
      <c r="E203" s="81"/>
      <c r="F203" s="81"/>
      <c r="G203" s="81"/>
      <c r="H203" s="81"/>
      <c r="I203" s="81"/>
      <c r="J203" s="79"/>
    </row>
    <row r="204" spans="3:10">
      <c r="C204" s="79"/>
      <c r="D204" s="81"/>
      <c r="E204" s="81"/>
      <c r="F204" s="81"/>
      <c r="G204" s="81"/>
      <c r="H204" s="81"/>
      <c r="I204" s="81"/>
      <c r="J204" s="79"/>
    </row>
    <row r="205" spans="3:10">
      <c r="C205" s="79"/>
      <c r="D205" s="81"/>
      <c r="E205" s="81"/>
      <c r="F205" s="81"/>
      <c r="G205" s="81"/>
      <c r="H205" s="81"/>
      <c r="I205" s="81"/>
      <c r="J205" s="79"/>
    </row>
    <row r="206" spans="3:10">
      <c r="C206" s="79"/>
      <c r="D206" s="81"/>
      <c r="E206" s="81"/>
      <c r="F206" s="81"/>
      <c r="G206" s="81"/>
      <c r="H206" s="81"/>
      <c r="I206" s="81"/>
      <c r="J206" s="79"/>
    </row>
    <row r="207" spans="3:10">
      <c r="C207" s="79"/>
      <c r="D207" s="81"/>
      <c r="E207" s="81"/>
      <c r="F207" s="81"/>
      <c r="G207" s="81"/>
      <c r="H207" s="81"/>
      <c r="I207" s="81"/>
      <c r="J207" s="79"/>
    </row>
    <row r="208" spans="3:10">
      <c r="C208" s="79"/>
      <c r="D208" s="81"/>
      <c r="E208" s="81"/>
      <c r="F208" s="81"/>
      <c r="G208" s="81"/>
      <c r="H208" s="81"/>
      <c r="I208" s="81"/>
      <c r="J208" s="79"/>
    </row>
    <row r="209" spans="3:10">
      <c r="C209" s="79"/>
      <c r="D209" s="81"/>
      <c r="E209" s="81"/>
      <c r="F209" s="81"/>
      <c r="G209" s="81"/>
      <c r="H209" s="81"/>
      <c r="I209" s="81"/>
      <c r="J209" s="79"/>
    </row>
    <row r="210" spans="3:10">
      <c r="C210" s="79"/>
      <c r="D210" s="81"/>
      <c r="E210" s="81"/>
      <c r="F210" s="81"/>
      <c r="G210" s="81"/>
      <c r="H210" s="81"/>
      <c r="I210" s="81"/>
      <c r="J210" s="79"/>
    </row>
    <row r="211" spans="3:10">
      <c r="C211" s="79"/>
      <c r="D211" s="81"/>
      <c r="E211" s="81"/>
      <c r="F211" s="81"/>
      <c r="G211" s="81"/>
      <c r="H211" s="81"/>
      <c r="I211" s="81"/>
      <c r="J211" s="79"/>
    </row>
    <row r="212" spans="3:10">
      <c r="C212" s="79"/>
      <c r="D212" s="81"/>
      <c r="E212" s="81"/>
      <c r="F212" s="81"/>
      <c r="G212" s="81"/>
      <c r="H212" s="81"/>
      <c r="I212" s="81"/>
      <c r="J212" s="79"/>
    </row>
    <row r="213" spans="3:10">
      <c r="C213" s="79"/>
      <c r="D213" s="81"/>
      <c r="E213" s="81"/>
      <c r="F213" s="81"/>
      <c r="G213" s="81"/>
      <c r="H213" s="81"/>
      <c r="I213" s="81"/>
      <c r="J213" s="79"/>
    </row>
    <row r="214" spans="3:10">
      <c r="C214" s="79"/>
      <c r="D214" s="81"/>
      <c r="E214" s="81"/>
      <c r="F214" s="81"/>
      <c r="G214" s="81"/>
      <c r="H214" s="81"/>
      <c r="I214" s="81"/>
      <c r="J214" s="79"/>
    </row>
    <row r="215" spans="3:10">
      <c r="C215" s="79"/>
      <c r="D215" s="81"/>
      <c r="E215" s="81"/>
      <c r="F215" s="81"/>
      <c r="G215" s="81"/>
      <c r="H215" s="81"/>
      <c r="I215" s="81"/>
      <c r="J215" s="79"/>
    </row>
    <row r="216" spans="3:10">
      <c r="C216" s="79"/>
      <c r="D216" s="81"/>
      <c r="E216" s="81"/>
      <c r="F216" s="81"/>
      <c r="G216" s="81"/>
      <c r="H216" s="81"/>
      <c r="I216" s="81"/>
      <c r="J216" s="79"/>
    </row>
    <row r="217" spans="3:10">
      <c r="C217" s="79"/>
      <c r="D217" s="81"/>
      <c r="E217" s="81"/>
      <c r="F217" s="81"/>
      <c r="G217" s="81"/>
      <c r="H217" s="81"/>
      <c r="I217" s="81"/>
      <c r="J217" s="79"/>
    </row>
    <row r="218" spans="3:10">
      <c r="C218" s="79"/>
      <c r="D218" s="79"/>
      <c r="E218" s="79"/>
      <c r="F218" s="79"/>
      <c r="G218" s="79"/>
      <c r="H218" s="79"/>
      <c r="I218" s="79"/>
      <c r="J218" s="79"/>
    </row>
  </sheetData>
  <mergeCells count="7">
    <mergeCell ref="A8:G8"/>
    <mergeCell ref="E31:F31"/>
    <mergeCell ref="A7:G7"/>
    <mergeCell ref="A1:C4"/>
    <mergeCell ref="D1:E4"/>
    <mergeCell ref="F2:F4"/>
    <mergeCell ref="G2:G4"/>
  </mergeCells>
  <conditionalFormatting sqref="J9:J30">
    <cfRule type="cellIs" dxfId="5" priority="1" operator="equal">
      <formula>"epa"</formula>
    </cfRule>
    <cfRule type="cellIs" dxfId="4" priority="2" operator="equal">
      <formula>"epa"</formula>
    </cfRule>
  </conditionalFormatting>
  <pageMargins left="0.51181102362204722" right="0.51181102362204722" top="0.78740157480314965" bottom="0.78740157480314965" header="0.31496062992125984" footer="0.31496062992125984"/>
  <pageSetup paperSize="9" scale="61" fitToHeight="0" orientation="portrait" r:id="rId1"/>
  <drawing r:id="rId2"/>
  <legacyDrawing r:id="rId3"/>
  <oleObjects>
    <mc:AlternateContent xmlns:mc="http://schemas.openxmlformats.org/markup-compatibility/2006">
      <mc:Choice Requires="x14">
        <oleObject progId="PBrush" shapeId="23557" r:id="rId4">
          <objectPr defaultSize="0" autoPict="0" r:id="rId5">
            <anchor moveWithCells="1" sizeWithCells="1">
              <from>
                <xdr:col>1</xdr:col>
                <xdr:colOff>133350</xdr:colOff>
                <xdr:row>0</xdr:row>
                <xdr:rowOff>133350</xdr:rowOff>
              </from>
              <to>
                <xdr:col>2</xdr:col>
                <xdr:colOff>876300</xdr:colOff>
                <xdr:row>3</xdr:row>
                <xdr:rowOff>47625</xdr:rowOff>
              </to>
            </anchor>
          </objectPr>
        </oleObject>
      </mc:Choice>
      <mc:Fallback>
        <oleObject progId="PBrush" shapeId="2355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7"/>
  <sheetViews>
    <sheetView view="pageBreakPreview" topLeftCell="A20" zoomScaleNormal="110" zoomScaleSheetLayoutView="100" workbookViewId="0">
      <selection sqref="A1:G27"/>
    </sheetView>
  </sheetViews>
  <sheetFormatPr defaultColWidth="9.140625" defaultRowHeight="15"/>
  <cols>
    <col min="1" max="1" width="9.140625" style="78"/>
    <col min="2" max="2" width="16.140625" style="78" customWidth="1"/>
    <col min="3" max="3" width="56.42578125" style="78" customWidth="1"/>
    <col min="4" max="5" width="15.7109375" style="78" customWidth="1"/>
    <col min="6" max="6" width="23.140625" style="78" customWidth="1"/>
    <col min="7" max="7" width="18.28515625" style="78" customWidth="1"/>
    <col min="8" max="8" width="11.7109375" style="78" customWidth="1"/>
    <col min="9" max="9" width="13.28515625" style="78" bestFit="1" customWidth="1"/>
    <col min="10" max="16384" width="9.140625" style="78"/>
  </cols>
  <sheetData>
    <row r="1" spans="1:11" ht="17.25" thickBot="1">
      <c r="A1" s="364"/>
      <c r="B1" s="365"/>
      <c r="C1" s="365"/>
      <c r="D1" s="379" t="str">
        <f>'Fl Rosto 1'!C5</f>
        <v>ORÇAMENTO - LOTE 01
SANEAMENTO DA COMUNIDADE VALE VERDE - JACARÉ - NITERÓI / RJ</v>
      </c>
      <c r="E1" s="380"/>
      <c r="F1" s="256" t="s">
        <v>408</v>
      </c>
      <c r="G1" s="257" t="s">
        <v>409</v>
      </c>
    </row>
    <row r="2" spans="1:11">
      <c r="A2" s="366"/>
      <c r="B2" s="367"/>
      <c r="C2" s="367"/>
      <c r="D2" s="381"/>
      <c r="E2" s="382"/>
      <c r="F2" s="355" t="str">
        <f>'Fl Rosto 1'!H4</f>
        <v>JA-VV-PB-OR-001-R0</v>
      </c>
      <c r="G2" s="358">
        <v>0</v>
      </c>
    </row>
    <row r="3" spans="1:11">
      <c r="A3" s="366"/>
      <c r="B3" s="367"/>
      <c r="C3" s="367"/>
      <c r="D3" s="381"/>
      <c r="E3" s="382"/>
      <c r="F3" s="356"/>
      <c r="G3" s="359"/>
    </row>
    <row r="4" spans="1:11" ht="15.75" thickBot="1">
      <c r="A4" s="368"/>
      <c r="B4" s="369"/>
      <c r="C4" s="369"/>
      <c r="D4" s="383"/>
      <c r="E4" s="384"/>
      <c r="F4" s="357"/>
      <c r="G4" s="360"/>
    </row>
    <row r="5" spans="1:11" ht="15.75" thickBot="1">
      <c r="A5" s="156"/>
      <c r="B5" s="151"/>
      <c r="C5" s="152"/>
      <c r="D5" s="153"/>
      <c r="E5" s="153"/>
      <c r="F5" s="154"/>
      <c r="G5" s="172" t="s">
        <v>272</v>
      </c>
    </row>
    <row r="6" spans="1:11" ht="30">
      <c r="A6" s="157" t="s">
        <v>128</v>
      </c>
      <c r="B6" s="155" t="s">
        <v>129</v>
      </c>
      <c r="C6" s="155" t="s">
        <v>0</v>
      </c>
      <c r="D6" s="155" t="s">
        <v>1</v>
      </c>
      <c r="E6" s="155" t="s">
        <v>2</v>
      </c>
      <c r="F6" s="155" t="s">
        <v>3</v>
      </c>
      <c r="G6" s="158" t="s">
        <v>4</v>
      </c>
    </row>
    <row r="7" spans="1:11" ht="15" customHeight="1" thickBot="1">
      <c r="A7" s="392"/>
      <c r="B7" s="393"/>
      <c r="C7" s="393"/>
      <c r="D7" s="393"/>
      <c r="E7" s="393"/>
      <c r="F7" s="393"/>
      <c r="G7" s="394"/>
    </row>
    <row r="8" spans="1:11" ht="31.15" customHeight="1">
      <c r="A8" s="395" t="s">
        <v>180</v>
      </c>
      <c r="B8" s="396"/>
      <c r="C8" s="396"/>
      <c r="D8" s="396"/>
      <c r="E8" s="396"/>
      <c r="F8" s="396"/>
      <c r="G8" s="397"/>
    </row>
    <row r="9" spans="1:11" ht="15" customHeight="1">
      <c r="A9" s="398"/>
      <c r="B9" s="399"/>
      <c r="C9" s="399"/>
      <c r="D9" s="399"/>
      <c r="E9" s="399"/>
      <c r="F9" s="399"/>
      <c r="G9" s="400"/>
    </row>
    <row r="10" spans="1:11" ht="28.5">
      <c r="A10" s="116" t="s">
        <v>182</v>
      </c>
      <c r="B10" s="127" t="s">
        <v>126</v>
      </c>
      <c r="C10" s="183" t="s">
        <v>127</v>
      </c>
      <c r="D10" s="145" t="s">
        <v>53</v>
      </c>
      <c r="E10" s="130">
        <v>362</v>
      </c>
      <c r="F10" s="146">
        <v>36.659999999999997</v>
      </c>
      <c r="G10" s="141">
        <f>E10*F10</f>
        <v>13270.919999999998</v>
      </c>
      <c r="H10" s="81"/>
      <c r="I10" s="129"/>
    </row>
    <row r="11" spans="1:11" ht="72">
      <c r="A11" s="116" t="s">
        <v>183</v>
      </c>
      <c r="B11" s="125" t="s">
        <v>231</v>
      </c>
      <c r="C11" s="147" t="s">
        <v>232</v>
      </c>
      <c r="D11" s="145" t="s">
        <v>124</v>
      </c>
      <c r="E11" s="130">
        <v>805.2</v>
      </c>
      <c r="F11" s="146">
        <v>16.41</v>
      </c>
      <c r="G11" s="141">
        <f t="shared" ref="G11:G25" si="0">E11*F11</f>
        <v>13213.332</v>
      </c>
      <c r="H11" s="81"/>
      <c r="I11" s="129"/>
    </row>
    <row r="12" spans="1:11" ht="86.25">
      <c r="A12" s="116" t="s">
        <v>235</v>
      </c>
      <c r="B12" s="125" t="s">
        <v>199</v>
      </c>
      <c r="C12" s="148" t="s">
        <v>200</v>
      </c>
      <c r="D12" s="127" t="s">
        <v>124</v>
      </c>
      <c r="E12" s="130">
        <v>898.92</v>
      </c>
      <c r="F12" s="146">
        <v>62.59</v>
      </c>
      <c r="G12" s="141">
        <f t="shared" si="0"/>
        <v>56263.402800000003</v>
      </c>
      <c r="H12" s="81"/>
      <c r="I12" s="129"/>
    </row>
    <row r="13" spans="1:11" ht="43.5">
      <c r="A13" s="116" t="s">
        <v>214</v>
      </c>
      <c r="B13" s="125" t="s">
        <v>162</v>
      </c>
      <c r="C13" s="148" t="s">
        <v>163</v>
      </c>
      <c r="D13" s="145" t="s">
        <v>124</v>
      </c>
      <c r="E13" s="130">
        <v>840.63</v>
      </c>
      <c r="F13" s="146">
        <v>44.71</v>
      </c>
      <c r="G13" s="141">
        <f t="shared" si="0"/>
        <v>37584.567300000002</v>
      </c>
      <c r="H13" s="81"/>
      <c r="I13" s="129"/>
    </row>
    <row r="14" spans="1:11" ht="44.25">
      <c r="A14" s="116" t="s">
        <v>184</v>
      </c>
      <c r="B14" s="125" t="s">
        <v>233</v>
      </c>
      <c r="C14" s="147" t="s">
        <v>234</v>
      </c>
      <c r="D14" s="145" t="s">
        <v>124</v>
      </c>
      <c r="E14" s="130">
        <f>E11*90%</f>
        <v>724.68000000000006</v>
      </c>
      <c r="F14" s="146">
        <v>11.13</v>
      </c>
      <c r="G14" s="141">
        <f t="shared" si="0"/>
        <v>8065.6884000000009</v>
      </c>
      <c r="H14" s="81"/>
      <c r="I14" s="129"/>
    </row>
    <row r="15" spans="1:11" ht="44.25">
      <c r="A15" s="116" t="s">
        <v>185</v>
      </c>
      <c r="B15" s="125" t="s">
        <v>201</v>
      </c>
      <c r="C15" s="147" t="s">
        <v>213</v>
      </c>
      <c r="D15" s="145" t="s">
        <v>124</v>
      </c>
      <c r="E15" s="130">
        <f>(E11+E12)-(E13+E14)</f>
        <v>138.80999999999995</v>
      </c>
      <c r="F15" s="146">
        <v>43.22</v>
      </c>
      <c r="G15" s="141">
        <f t="shared" si="0"/>
        <v>5999.3681999999972</v>
      </c>
      <c r="H15" s="81"/>
      <c r="I15" s="129"/>
      <c r="K15" s="137"/>
    </row>
    <row r="16" spans="1:11" ht="43.5">
      <c r="A16" s="116" t="s">
        <v>186</v>
      </c>
      <c r="B16" s="125" t="s">
        <v>138</v>
      </c>
      <c r="C16" s="148" t="s">
        <v>146</v>
      </c>
      <c r="D16" s="145" t="s">
        <v>53</v>
      </c>
      <c r="E16" s="130">
        <v>1371.7</v>
      </c>
      <c r="F16" s="149">
        <v>30.74</v>
      </c>
      <c r="G16" s="141">
        <f t="shared" si="0"/>
        <v>42166.057999999997</v>
      </c>
      <c r="H16" s="81"/>
      <c r="I16" s="129"/>
    </row>
    <row r="17" spans="1:9" ht="69" customHeight="1">
      <c r="A17" s="116" t="s">
        <v>187</v>
      </c>
      <c r="B17" s="125" t="s">
        <v>147</v>
      </c>
      <c r="C17" s="148" t="s">
        <v>148</v>
      </c>
      <c r="D17" s="145" t="s">
        <v>53</v>
      </c>
      <c r="E17" s="130">
        <v>1371.7</v>
      </c>
      <c r="F17" s="149">
        <v>9.43</v>
      </c>
      <c r="G17" s="141">
        <f t="shared" si="0"/>
        <v>12935.130999999999</v>
      </c>
      <c r="H17" s="81"/>
      <c r="I17" s="129"/>
    </row>
    <row r="18" spans="1:9" ht="43.5">
      <c r="A18" s="116" t="s">
        <v>188</v>
      </c>
      <c r="B18" s="125" t="s">
        <v>160</v>
      </c>
      <c r="C18" s="148" t="s">
        <v>161</v>
      </c>
      <c r="D18" s="150" t="s">
        <v>53</v>
      </c>
      <c r="E18" s="130">
        <f>181*2</f>
        <v>362</v>
      </c>
      <c r="F18" s="149">
        <v>13.95</v>
      </c>
      <c r="G18" s="141">
        <f t="shared" si="0"/>
        <v>5049.8999999999996</v>
      </c>
      <c r="H18" s="81"/>
      <c r="I18" s="129"/>
    </row>
    <row r="19" spans="1:9" ht="72">
      <c r="A19" s="116" t="s">
        <v>189</v>
      </c>
      <c r="B19" s="125" t="s">
        <v>215</v>
      </c>
      <c r="C19" s="148" t="s">
        <v>216</v>
      </c>
      <c r="D19" s="150" t="s">
        <v>53</v>
      </c>
      <c r="E19" s="130">
        <v>362</v>
      </c>
      <c r="F19" s="149">
        <v>6.88</v>
      </c>
      <c r="G19" s="141">
        <f t="shared" si="0"/>
        <v>2490.56</v>
      </c>
      <c r="H19" s="81"/>
      <c r="I19" s="129"/>
    </row>
    <row r="20" spans="1:9" ht="57.75">
      <c r="A20" s="116" t="s">
        <v>190</v>
      </c>
      <c r="B20" s="125" t="s">
        <v>229</v>
      </c>
      <c r="C20" s="148" t="s">
        <v>230</v>
      </c>
      <c r="D20" s="145" t="s">
        <v>149</v>
      </c>
      <c r="E20" s="130">
        <v>66</v>
      </c>
      <c r="F20" s="149">
        <v>760.57</v>
      </c>
      <c r="G20" s="141">
        <f t="shared" si="0"/>
        <v>50197.62</v>
      </c>
      <c r="H20" s="81"/>
      <c r="I20" s="129"/>
    </row>
    <row r="21" spans="1:9" ht="57.75">
      <c r="A21" s="116" t="s">
        <v>191</v>
      </c>
      <c r="B21" s="284" t="s">
        <v>348</v>
      </c>
      <c r="C21" s="285" t="s">
        <v>349</v>
      </c>
      <c r="D21" s="145" t="s">
        <v>149</v>
      </c>
      <c r="E21" s="130">
        <v>3</v>
      </c>
      <c r="F21" s="149">
        <v>923.13</v>
      </c>
      <c r="G21" s="141">
        <f t="shared" si="0"/>
        <v>2769.39</v>
      </c>
      <c r="H21" s="81"/>
      <c r="I21" s="129"/>
    </row>
    <row r="22" spans="1:9" ht="99.75">
      <c r="A22" s="116" t="s">
        <v>192</v>
      </c>
      <c r="B22" s="125" t="s">
        <v>150</v>
      </c>
      <c r="C22" s="148" t="s">
        <v>151</v>
      </c>
      <c r="D22" s="145" t="s">
        <v>149</v>
      </c>
      <c r="E22" s="130">
        <v>69</v>
      </c>
      <c r="F22" s="149">
        <v>432.23</v>
      </c>
      <c r="G22" s="141">
        <f t="shared" si="0"/>
        <v>29823.870000000003</v>
      </c>
      <c r="H22" s="81"/>
      <c r="I22" s="129"/>
    </row>
    <row r="23" spans="1:9" ht="43.5">
      <c r="A23" s="116" t="s">
        <v>194</v>
      </c>
      <c r="B23" s="125" t="s">
        <v>152</v>
      </c>
      <c r="C23" s="148" t="s">
        <v>153</v>
      </c>
      <c r="D23" s="145" t="s">
        <v>149</v>
      </c>
      <c r="E23" s="130">
        <v>181</v>
      </c>
      <c r="F23" s="149">
        <v>22.78</v>
      </c>
      <c r="G23" s="141">
        <f t="shared" si="0"/>
        <v>4123.18</v>
      </c>
      <c r="H23" s="81"/>
      <c r="I23" s="129"/>
    </row>
    <row r="24" spans="1:9" ht="87">
      <c r="A24" s="116" t="s">
        <v>195</v>
      </c>
      <c r="B24" s="127" t="s">
        <v>125</v>
      </c>
      <c r="C24" s="183" t="s">
        <v>131</v>
      </c>
      <c r="D24" s="127" t="s">
        <v>71</v>
      </c>
      <c r="E24" s="126">
        <v>28</v>
      </c>
      <c r="F24" s="146">
        <v>218.94</v>
      </c>
      <c r="G24" s="141">
        <f t="shared" si="0"/>
        <v>6130.32</v>
      </c>
      <c r="H24" s="81"/>
      <c r="I24" s="129"/>
    </row>
    <row r="25" spans="1:9" ht="57.75" thickBot="1">
      <c r="A25" s="286" t="s">
        <v>347</v>
      </c>
      <c r="B25" s="287" t="s">
        <v>196</v>
      </c>
      <c r="C25" s="288" t="s">
        <v>197</v>
      </c>
      <c r="D25" s="287" t="s">
        <v>71</v>
      </c>
      <c r="E25" s="292">
        <v>181</v>
      </c>
      <c r="F25" s="289">
        <v>73.62</v>
      </c>
      <c r="G25" s="290">
        <f t="shared" si="0"/>
        <v>13325.220000000001</v>
      </c>
      <c r="H25" s="81"/>
      <c r="I25" s="129"/>
    </row>
    <row r="26" spans="1:9" ht="14.45" customHeight="1" thickBot="1">
      <c r="A26" s="291"/>
      <c r="B26" s="404"/>
      <c r="C26" s="404"/>
      <c r="D26" s="404"/>
      <c r="E26" s="404"/>
      <c r="F26" s="404"/>
      <c r="G26" s="405"/>
      <c r="H26" s="81"/>
      <c r="I26" s="129"/>
    </row>
    <row r="27" spans="1:9" ht="28.9" customHeight="1" thickBot="1">
      <c r="A27" s="401"/>
      <c r="B27" s="402"/>
      <c r="C27" s="402"/>
      <c r="D27" s="403"/>
      <c r="E27" s="391" t="s">
        <v>181</v>
      </c>
      <c r="F27" s="391"/>
      <c r="G27" s="283">
        <f>SUM(G10:G25)</f>
        <v>303408.52769999998</v>
      </c>
      <c r="H27" s="120"/>
      <c r="I27" s="129"/>
    </row>
    <row r="28" spans="1:9">
      <c r="C28" s="79"/>
      <c r="D28" s="81"/>
      <c r="E28" s="81"/>
      <c r="F28" s="81"/>
      <c r="G28" s="81"/>
      <c r="H28" s="81"/>
      <c r="I28" s="129"/>
    </row>
    <row r="29" spans="1:9">
      <c r="C29" s="79"/>
      <c r="D29" s="81"/>
      <c r="E29" s="81"/>
      <c r="F29" s="81"/>
      <c r="G29" s="81"/>
      <c r="H29" s="81"/>
      <c r="I29" s="129"/>
    </row>
    <row r="30" spans="1:9">
      <c r="C30" s="79"/>
      <c r="D30" s="81"/>
      <c r="E30" s="81"/>
      <c r="F30" s="81"/>
      <c r="G30" s="81"/>
      <c r="H30" s="81"/>
      <c r="I30" s="129"/>
    </row>
    <row r="31" spans="1:9">
      <c r="C31" s="79"/>
      <c r="D31" s="81"/>
      <c r="E31" s="81"/>
      <c r="F31" s="81"/>
      <c r="G31" s="120"/>
      <c r="H31" s="81"/>
      <c r="I31" s="129"/>
    </row>
    <row r="32" spans="1:9">
      <c r="C32" s="79"/>
      <c r="D32" s="81"/>
      <c r="E32" s="81"/>
      <c r="F32" s="81"/>
      <c r="G32" s="120"/>
      <c r="H32" s="81"/>
    </row>
    <row r="33" spans="3:8">
      <c r="C33" s="79"/>
      <c r="D33" s="81"/>
      <c r="E33" s="81"/>
      <c r="F33" s="81"/>
      <c r="G33" s="81"/>
      <c r="H33" s="81"/>
    </row>
    <row r="34" spans="3:8">
      <c r="C34" s="79"/>
      <c r="D34" s="81"/>
      <c r="E34" s="81"/>
      <c r="F34" s="81"/>
      <c r="G34" s="81"/>
      <c r="H34" s="81"/>
    </row>
    <row r="35" spans="3:8">
      <c r="C35" s="79"/>
      <c r="D35" s="81"/>
      <c r="E35" s="81"/>
      <c r="F35" s="81"/>
      <c r="G35" s="120"/>
      <c r="H35" s="81"/>
    </row>
    <row r="36" spans="3:8">
      <c r="C36" s="79"/>
      <c r="D36" s="81"/>
      <c r="E36" s="81"/>
      <c r="F36" s="81"/>
      <c r="G36" s="81"/>
      <c r="H36" s="81"/>
    </row>
    <row r="37" spans="3:8">
      <c r="C37" s="79"/>
      <c r="D37" s="79"/>
      <c r="E37" s="79"/>
      <c r="F37" s="79"/>
      <c r="G37" s="79"/>
      <c r="H37" s="79"/>
    </row>
  </sheetData>
  <mergeCells count="10">
    <mergeCell ref="E27:F27"/>
    <mergeCell ref="A1:C4"/>
    <mergeCell ref="A7:G7"/>
    <mergeCell ref="A8:G8"/>
    <mergeCell ref="A9:G9"/>
    <mergeCell ref="A27:D27"/>
    <mergeCell ref="D1:E4"/>
    <mergeCell ref="F2:F4"/>
    <mergeCell ref="G2:G4"/>
    <mergeCell ref="B26:G26"/>
  </mergeCells>
  <conditionalFormatting sqref="J10:J31">
    <cfRule type="cellIs" dxfId="3" priority="1" operator="equal">
      <formula>"epa"</formula>
    </cfRule>
    <cfRule type="cellIs" dxfId="2" priority="2" operator="equal">
      <formula>"epa"</formula>
    </cfRule>
  </conditionalFormatting>
  <pageMargins left="0.51181102362204722" right="0.51181102362204722" top="0.78740157480314965" bottom="0.78740157480314965" header="0.31496062992125984" footer="0.31496062992125984"/>
  <pageSetup paperSize="9" scale="46" fitToHeight="0" orientation="portrait" r:id="rId1"/>
  <drawing r:id="rId2"/>
  <legacyDrawing r:id="rId3"/>
  <oleObjects>
    <mc:AlternateContent xmlns:mc="http://schemas.openxmlformats.org/markup-compatibility/2006">
      <mc:Choice Requires="x14">
        <oleObject progId="PBrush" shapeId="26629" r:id="rId4">
          <objectPr defaultSize="0" autoPict="0" r:id="rId5">
            <anchor moveWithCells="1" sizeWithCells="1">
              <from>
                <xdr:col>1</xdr:col>
                <xdr:colOff>133350</xdr:colOff>
                <xdr:row>0</xdr:row>
                <xdr:rowOff>133350</xdr:rowOff>
              </from>
              <to>
                <xdr:col>2</xdr:col>
                <xdr:colOff>876300</xdr:colOff>
                <xdr:row>3</xdr:row>
                <xdr:rowOff>47625</xdr:rowOff>
              </to>
            </anchor>
          </objectPr>
        </oleObject>
      </mc:Choice>
      <mc:Fallback>
        <oleObject progId="PBrush" shapeId="26629"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0"/>
  <sheetViews>
    <sheetView zoomScaleNormal="100" workbookViewId="0">
      <selection activeCell="C3" sqref="C3"/>
    </sheetView>
  </sheetViews>
  <sheetFormatPr defaultRowHeight="12.75"/>
  <cols>
    <col min="1" max="1" width="7.7109375" style="1" customWidth="1"/>
    <col min="2" max="2" width="31.42578125" style="3" customWidth="1"/>
    <col min="3" max="4" width="15.5703125" style="1" customWidth="1"/>
    <col min="5" max="5" width="11.28515625" bestFit="1" customWidth="1"/>
  </cols>
  <sheetData>
    <row r="1" spans="1:5" ht="13.5" thickBot="1"/>
    <row r="2" spans="1:5" ht="24.75" customHeight="1" thickBot="1">
      <c r="A2" s="19" t="s">
        <v>9</v>
      </c>
      <c r="B2" s="20" t="s">
        <v>8</v>
      </c>
      <c r="C2" s="20" t="s">
        <v>10</v>
      </c>
      <c r="D2" s="21" t="s">
        <v>11</v>
      </c>
    </row>
    <row r="3" spans="1:5" ht="25.5" customHeight="1">
      <c r="A3" s="15">
        <v>1</v>
      </c>
      <c r="B3" s="16" t="s">
        <v>25</v>
      </c>
      <c r="C3" s="17" t="e">
        <f>15%*SUM(C4:C13)</f>
        <v>#REF!</v>
      </c>
      <c r="D3" s="18" t="e">
        <f>#REF!</f>
        <v>#REF!</v>
      </c>
      <c r="E3" s="30"/>
    </row>
    <row r="4" spans="1:5" ht="25.5" customHeight="1">
      <c r="A4" s="8">
        <v>2</v>
      </c>
      <c r="B4" s="4" t="s">
        <v>12</v>
      </c>
      <c r="C4" s="12" t="e">
        <f>D4</f>
        <v>#REF!</v>
      </c>
      <c r="D4" s="14" t="e">
        <f>#REF!</f>
        <v>#REF!</v>
      </c>
    </row>
    <row r="5" spans="1:5" ht="25.5" customHeight="1">
      <c r="A5" s="8">
        <v>3</v>
      </c>
      <c r="B5" s="4" t="s">
        <v>13</v>
      </c>
      <c r="C5" s="12" t="e">
        <f>D5</f>
        <v>#REF!</v>
      </c>
      <c r="D5" s="14" t="e">
        <f>#REF!</f>
        <v>#REF!</v>
      </c>
    </row>
    <row r="6" spans="1:5" ht="25.5" customHeight="1">
      <c r="A6" s="8">
        <v>4</v>
      </c>
      <c r="B6" s="4" t="s">
        <v>14</v>
      </c>
      <c r="C6" s="12" t="e">
        <f>D6</f>
        <v>#REF!</v>
      </c>
      <c r="D6" s="14" t="e">
        <f>#REF!</f>
        <v>#REF!</v>
      </c>
    </row>
    <row r="7" spans="1:5" ht="25.5" customHeight="1">
      <c r="A7" s="8">
        <v>5</v>
      </c>
      <c r="B7" s="4" t="s">
        <v>15</v>
      </c>
      <c r="C7" s="13" t="e">
        <f>D7*E7</f>
        <v>#REF!</v>
      </c>
      <c r="D7" s="14" t="e">
        <f>#REF!</f>
        <v>#REF!</v>
      </c>
      <c r="E7" s="7">
        <v>0.3</v>
      </c>
    </row>
    <row r="8" spans="1:5" ht="25.5" customHeight="1">
      <c r="A8" s="8">
        <v>6</v>
      </c>
      <c r="B8" s="4" t="s">
        <v>16</v>
      </c>
      <c r="C8" s="13" t="e">
        <f>D8*E8</f>
        <v>#REF!</v>
      </c>
      <c r="D8" s="14" t="e">
        <f>#REF!</f>
        <v>#REF!</v>
      </c>
      <c r="E8" s="7">
        <v>0.4</v>
      </c>
    </row>
    <row r="9" spans="1:5" ht="25.5" customHeight="1">
      <c r="A9" s="8">
        <v>7</v>
      </c>
      <c r="B9" s="4" t="s">
        <v>17</v>
      </c>
      <c r="C9" s="13" t="e">
        <f>D9*E9</f>
        <v>#REF!</v>
      </c>
      <c r="D9" s="14" t="e">
        <f>#REF!</f>
        <v>#REF!</v>
      </c>
      <c r="E9" s="7">
        <v>0.3</v>
      </c>
    </row>
    <row r="10" spans="1:5" ht="25.5" customHeight="1">
      <c r="A10" s="8">
        <v>8</v>
      </c>
      <c r="B10" s="4" t="s">
        <v>18</v>
      </c>
      <c r="C10" s="13" t="e">
        <f>D10*E10</f>
        <v>#REF!</v>
      </c>
      <c r="D10" s="14" t="e">
        <f>#REF!</f>
        <v>#REF!</v>
      </c>
      <c r="E10" s="7">
        <v>0.5</v>
      </c>
    </row>
    <row r="11" spans="1:5" ht="25.5" customHeight="1">
      <c r="A11" s="8">
        <v>9</v>
      </c>
      <c r="B11" s="4" t="s">
        <v>19</v>
      </c>
      <c r="C11" s="12" t="e">
        <f>D11</f>
        <v>#REF!</v>
      </c>
      <c r="D11" s="14" t="e">
        <f>#REF!</f>
        <v>#REF!</v>
      </c>
    </row>
    <row r="12" spans="1:5" ht="25.5" customHeight="1">
      <c r="A12" s="8">
        <v>10</v>
      </c>
      <c r="B12" s="4" t="s">
        <v>20</v>
      </c>
      <c r="C12" s="12" t="e">
        <f>D12</f>
        <v>#REF!</v>
      </c>
      <c r="D12" s="14" t="e">
        <f>#REF!</f>
        <v>#REF!</v>
      </c>
    </row>
    <row r="13" spans="1:5" ht="25.5" customHeight="1">
      <c r="A13" s="8">
        <v>11</v>
      </c>
      <c r="B13" s="4" t="s">
        <v>21</v>
      </c>
      <c r="C13" s="12" t="e">
        <f>D13</f>
        <v>#REF!</v>
      </c>
      <c r="D13" s="14" t="e">
        <f>#REF!</f>
        <v>#REF!</v>
      </c>
    </row>
    <row r="14" spans="1:5" ht="25.5" customHeight="1">
      <c r="A14" s="9">
        <v>12</v>
      </c>
      <c r="B14" s="5" t="s">
        <v>22</v>
      </c>
      <c r="C14" s="6" t="e">
        <f>SUM(C3:C13)</f>
        <v>#REF!</v>
      </c>
      <c r="D14" s="10" t="e">
        <f>SUM(D3:D13)</f>
        <v>#REF!</v>
      </c>
    </row>
    <row r="15" spans="1:5" ht="25.5" customHeight="1" thickBot="1">
      <c r="A15" s="22">
        <v>13</v>
      </c>
      <c r="B15" s="23" t="s">
        <v>23</v>
      </c>
      <c r="C15" s="24" t="e">
        <f>C14*0.4</f>
        <v>#REF!</v>
      </c>
      <c r="D15" s="25" t="e">
        <f>D14*0.4</f>
        <v>#REF!</v>
      </c>
    </row>
    <row r="16" spans="1:5" ht="29.25" customHeight="1" thickBot="1">
      <c r="A16" s="26">
        <v>14</v>
      </c>
      <c r="B16" s="27" t="s">
        <v>24</v>
      </c>
      <c r="C16" s="28" t="e">
        <f>C15+C14</f>
        <v>#REF!</v>
      </c>
      <c r="D16" s="29" t="e">
        <f>D15+D14</f>
        <v>#REF!</v>
      </c>
      <c r="E16" s="7" t="e">
        <f>C16/D16</f>
        <v>#REF!</v>
      </c>
    </row>
    <row r="24" spans="1:4" ht="13.5" thickBot="1"/>
    <row r="25" spans="1:4" ht="18.75" customHeight="1" thickBot="1">
      <c r="A25" s="19" t="s">
        <v>9</v>
      </c>
      <c r="B25" s="20" t="s">
        <v>8</v>
      </c>
      <c r="C25" s="20" t="s">
        <v>10</v>
      </c>
      <c r="D25" s="21" t="s">
        <v>11</v>
      </c>
    </row>
    <row r="26" spans="1:4" ht="18.75" customHeight="1">
      <c r="A26" s="15">
        <v>1</v>
      </c>
      <c r="B26" s="16" t="s">
        <v>26</v>
      </c>
      <c r="C26" s="17" t="e">
        <f>C16</f>
        <v>#REF!</v>
      </c>
      <c r="D26" s="32" t="e">
        <f>D16</f>
        <v>#REF!</v>
      </c>
    </row>
    <row r="27" spans="1:4" ht="18.75" customHeight="1">
      <c r="A27" s="8">
        <v>2</v>
      </c>
      <c r="B27" s="4" t="s">
        <v>30</v>
      </c>
      <c r="C27" s="31" t="e">
        <f>C26/D26</f>
        <v>#REF!</v>
      </c>
      <c r="D27" s="33" t="e">
        <f>D26/C26</f>
        <v>#REF!</v>
      </c>
    </row>
    <row r="28" spans="1:4" ht="18.75" customHeight="1">
      <c r="A28" s="8">
        <v>3</v>
      </c>
      <c r="B28" s="4" t="s">
        <v>27</v>
      </c>
      <c r="C28" s="11" t="s">
        <v>28</v>
      </c>
      <c r="D28" s="34" t="s">
        <v>29</v>
      </c>
    </row>
    <row r="29" spans="1:4" ht="18.75" customHeight="1" thickBot="1">
      <c r="A29" s="35">
        <v>4</v>
      </c>
      <c r="B29" s="36" t="s">
        <v>31</v>
      </c>
      <c r="C29" s="406">
        <v>5</v>
      </c>
      <c r="D29" s="407"/>
    </row>
    <row r="30" spans="1:4" ht="18.75" customHeight="1"/>
  </sheetData>
  <mergeCells count="1">
    <mergeCell ref="C29:D29"/>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
  <sheetViews>
    <sheetView zoomScaleNormal="100" workbookViewId="0">
      <selection activeCell="D13" sqref="D13"/>
    </sheetView>
  </sheetViews>
  <sheetFormatPr defaultRowHeight="12.75"/>
  <cols>
    <col min="1" max="1" width="8" customWidth="1"/>
    <col min="2" max="2" width="30.42578125" customWidth="1"/>
    <col min="3" max="3" width="13" customWidth="1"/>
    <col min="4" max="5" width="13.5703125" customWidth="1"/>
  </cols>
  <sheetData>
    <row r="2" spans="1:15" ht="13.5" thickBot="1"/>
    <row r="3" spans="1:15" ht="23.25" customHeight="1" thickBot="1">
      <c r="A3" s="19" t="s">
        <v>9</v>
      </c>
      <c r="B3" s="20" t="s">
        <v>8</v>
      </c>
      <c r="C3" s="20" t="s">
        <v>47</v>
      </c>
      <c r="D3" s="20" t="s">
        <v>10</v>
      </c>
      <c r="E3" s="21" t="s">
        <v>11</v>
      </c>
    </row>
    <row r="4" spans="1:15" ht="22.5" customHeight="1">
      <c r="A4" s="15">
        <v>1</v>
      </c>
      <c r="B4" s="44" t="s">
        <v>46</v>
      </c>
      <c r="C4" s="48">
        <v>5</v>
      </c>
      <c r="D4" s="49">
        <v>10</v>
      </c>
      <c r="E4" s="51">
        <v>5</v>
      </c>
    </row>
    <row r="5" spans="1:15" ht="22.5" customHeight="1">
      <c r="A5" s="8">
        <v>2</v>
      </c>
      <c r="B5" s="45" t="s">
        <v>48</v>
      </c>
      <c r="C5" s="50">
        <v>4</v>
      </c>
      <c r="D5" s="49">
        <v>8</v>
      </c>
      <c r="E5" s="51">
        <v>10</v>
      </c>
    </row>
    <row r="6" spans="1:15" ht="22.5" customHeight="1">
      <c r="A6" s="8">
        <v>3</v>
      </c>
      <c r="B6" s="45" t="s">
        <v>49</v>
      </c>
      <c r="C6" s="50">
        <v>3</v>
      </c>
      <c r="D6" s="49">
        <v>10</v>
      </c>
      <c r="E6" s="51">
        <v>7</v>
      </c>
    </row>
    <row r="7" spans="1:15" ht="22.5" customHeight="1" thickBot="1">
      <c r="A7" s="35">
        <v>4</v>
      </c>
      <c r="B7" s="46" t="s">
        <v>50</v>
      </c>
      <c r="C7" s="52">
        <v>5</v>
      </c>
      <c r="D7" s="53">
        <v>10</v>
      </c>
      <c r="E7" s="54">
        <v>6</v>
      </c>
    </row>
    <row r="8" spans="1:15" ht="22.5" customHeight="1" thickBot="1">
      <c r="A8" s="411" t="s">
        <v>5</v>
      </c>
      <c r="B8" s="412"/>
      <c r="C8" s="55">
        <f>SUM(C4:C7)</f>
        <v>17</v>
      </c>
      <c r="D8" s="56">
        <f>SUM(D4:D7)</f>
        <v>38</v>
      </c>
      <c r="E8" s="57">
        <f>SUM(E4:E7)</f>
        <v>28</v>
      </c>
      <c r="J8" s="408"/>
      <c r="K8" s="38" t="s">
        <v>32</v>
      </c>
      <c r="L8" s="38" t="s">
        <v>35</v>
      </c>
      <c r="M8" s="38" t="s">
        <v>38</v>
      </c>
      <c r="N8" s="38" t="s">
        <v>41</v>
      </c>
      <c r="O8" s="38" t="s">
        <v>43</v>
      </c>
    </row>
    <row r="9" spans="1:15" ht="13.5" thickBot="1">
      <c r="A9" s="60"/>
      <c r="B9" s="2"/>
      <c r="C9" s="2"/>
      <c r="D9" s="2"/>
      <c r="E9" s="61"/>
      <c r="J9" s="409"/>
    </row>
    <row r="10" spans="1:15" ht="22.5" customHeight="1" thickBot="1">
      <c r="A10" s="411" t="s">
        <v>52</v>
      </c>
      <c r="B10" s="413"/>
      <c r="C10" s="412"/>
      <c r="D10" s="58">
        <f>SUMPRODUCT($C$4:$C$7,D4:D7)</f>
        <v>162</v>
      </c>
      <c r="E10" s="59">
        <f>SUMPRODUCT($C$4:$C$7,E3:E6)</f>
        <v>85</v>
      </c>
      <c r="J10" s="409"/>
      <c r="K10" s="39" t="s">
        <v>33</v>
      </c>
      <c r="L10" s="39" t="s">
        <v>36</v>
      </c>
      <c r="M10" s="39" t="s">
        <v>39</v>
      </c>
      <c r="N10" s="39" t="s">
        <v>42</v>
      </c>
      <c r="O10" s="39" t="s">
        <v>44</v>
      </c>
    </row>
    <row r="11" spans="1:15" ht="22.5" customHeight="1" thickBot="1">
      <c r="A11" s="411" t="s">
        <v>51</v>
      </c>
      <c r="B11" s="413"/>
      <c r="C11" s="412"/>
      <c r="D11" s="58">
        <f>SUMPRODUCT($C$4:$C$7,D4:D7)/$C$8</f>
        <v>9.5294117647058822</v>
      </c>
      <c r="E11" s="59">
        <f>SUMPRODUCT($C$4:$C$7,E4:E7)/C8</f>
        <v>6.8235294117647056</v>
      </c>
      <c r="J11" s="409"/>
      <c r="K11" s="39" t="s">
        <v>33</v>
      </c>
      <c r="L11" s="39" t="s">
        <v>36</v>
      </c>
      <c r="M11" s="39" t="s">
        <v>39</v>
      </c>
      <c r="N11" s="39" t="s">
        <v>42</v>
      </c>
      <c r="O11" s="39" t="s">
        <v>44</v>
      </c>
    </row>
    <row r="12" spans="1:15" ht="29.25" thickBot="1">
      <c r="D12" s="30">
        <f>D11/C8</f>
        <v>0.56055363321799312</v>
      </c>
      <c r="E12" s="30">
        <f>E11/C8</f>
        <v>0.40138408304498269</v>
      </c>
      <c r="F12" s="30">
        <f>E12+D12</f>
        <v>0.96193771626297586</v>
      </c>
      <c r="J12" s="410"/>
      <c r="K12" s="40" t="s">
        <v>34</v>
      </c>
      <c r="L12" s="40" t="s">
        <v>37</v>
      </c>
      <c r="M12" s="40" t="s">
        <v>40</v>
      </c>
      <c r="N12" s="40" t="s">
        <v>34</v>
      </c>
      <c r="O12" s="41"/>
    </row>
    <row r="13" spans="1:15" ht="29.25" thickBot="1">
      <c r="J13" s="42" t="s">
        <v>10</v>
      </c>
      <c r="K13" s="43">
        <v>7</v>
      </c>
      <c r="L13" s="43">
        <v>4</v>
      </c>
      <c r="M13" s="43">
        <v>6</v>
      </c>
      <c r="N13" s="43">
        <v>6</v>
      </c>
      <c r="O13" s="43">
        <v>99</v>
      </c>
    </row>
    <row r="14" spans="1:15" ht="29.25" thickBot="1">
      <c r="D14">
        <v>170</v>
      </c>
      <c r="E14" s="47">
        <f>D14*D12/$F$12</f>
        <v>99.064748201438846</v>
      </c>
      <c r="J14" s="42" t="s">
        <v>11</v>
      </c>
      <c r="K14" s="43">
        <v>3</v>
      </c>
      <c r="L14" s="43">
        <v>6</v>
      </c>
      <c r="M14" s="43">
        <v>4</v>
      </c>
      <c r="N14" s="43">
        <v>4</v>
      </c>
      <c r="O14" s="43">
        <v>71</v>
      </c>
    </row>
    <row r="15" spans="1:15" ht="29.25" thickBot="1">
      <c r="B15" s="37" t="s">
        <v>51</v>
      </c>
      <c r="D15">
        <v>170</v>
      </c>
      <c r="E15" s="47">
        <f>D15*E12/$F$12</f>
        <v>70.93525179856114</v>
      </c>
      <c r="J15" s="42" t="s">
        <v>45</v>
      </c>
      <c r="K15" s="43">
        <v>10</v>
      </c>
      <c r="L15" s="43">
        <v>10</v>
      </c>
      <c r="M15" s="43">
        <v>10</v>
      </c>
      <c r="N15" s="43">
        <v>10</v>
      </c>
      <c r="O15" s="43">
        <v>170</v>
      </c>
    </row>
  </sheetData>
  <mergeCells count="4">
    <mergeCell ref="J8:J12"/>
    <mergeCell ref="A8:B8"/>
    <mergeCell ref="A11:C11"/>
    <mergeCell ref="A10:C10"/>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34" zoomScale="85" zoomScaleNormal="85" workbookViewId="0">
      <selection activeCell="A31" sqref="A31:XFD38"/>
    </sheetView>
  </sheetViews>
  <sheetFormatPr defaultRowHeight="12.75"/>
  <cols>
    <col min="1" max="1" width="15.28515625" bestFit="1" customWidth="1"/>
    <col min="2" max="2" width="75.140625" customWidth="1"/>
    <col min="3" max="3" width="20.7109375" customWidth="1"/>
    <col min="5" max="5" width="12.5703125" customWidth="1"/>
    <col min="6" max="6" width="9.5703125" bestFit="1" customWidth="1"/>
  </cols>
  <sheetData>
    <row r="1" spans="1:6">
      <c r="A1" s="67">
        <v>4777</v>
      </c>
      <c r="B1" s="68" t="s">
        <v>61</v>
      </c>
      <c r="C1" s="67" t="s">
        <v>7</v>
      </c>
      <c r="D1" s="69">
        <v>0.27</v>
      </c>
      <c r="E1" s="70">
        <v>2.36</v>
      </c>
      <c r="F1" s="69">
        <f>E1*D1</f>
        <v>0.63719999999999999</v>
      </c>
    </row>
    <row r="2" spans="1:6">
      <c r="A2" s="67">
        <v>1323</v>
      </c>
      <c r="B2" s="68" t="s">
        <v>60</v>
      </c>
      <c r="C2" s="67" t="s">
        <v>7</v>
      </c>
      <c r="D2" s="69">
        <v>0.33</v>
      </c>
      <c r="E2" s="70">
        <v>3.79</v>
      </c>
      <c r="F2" s="69">
        <f t="shared" ref="F2:F7" si="0">E2*D2</f>
        <v>1.2507000000000001</v>
      </c>
    </row>
    <row r="3" spans="1:6">
      <c r="A3" s="67">
        <v>10962</v>
      </c>
      <c r="B3" s="68" t="s">
        <v>62</v>
      </c>
      <c r="C3" s="67" t="s">
        <v>7</v>
      </c>
      <c r="D3" s="69">
        <v>0.4</v>
      </c>
      <c r="E3" s="70">
        <v>3.36</v>
      </c>
      <c r="F3" s="69">
        <f t="shared" si="0"/>
        <v>1.3440000000000001</v>
      </c>
    </row>
    <row r="4" spans="1:6">
      <c r="A4" s="67">
        <v>88278</v>
      </c>
      <c r="B4" s="68" t="s">
        <v>63</v>
      </c>
      <c r="C4" s="67" t="s">
        <v>6</v>
      </c>
      <c r="D4" s="69">
        <v>0.4</v>
      </c>
      <c r="E4" s="69">
        <v>15.02</v>
      </c>
      <c r="F4" s="69">
        <f t="shared" si="0"/>
        <v>6.008</v>
      </c>
    </row>
    <row r="5" spans="1:6">
      <c r="A5" s="67">
        <v>88316</v>
      </c>
      <c r="B5" s="68" t="s">
        <v>64</v>
      </c>
      <c r="C5" s="67" t="s">
        <v>6</v>
      </c>
      <c r="D5" s="69">
        <v>0.1</v>
      </c>
      <c r="E5" s="69">
        <v>19.46</v>
      </c>
      <c r="F5" s="69">
        <f t="shared" si="0"/>
        <v>1.9460000000000002</v>
      </c>
    </row>
    <row r="6" spans="1:6" ht="21">
      <c r="A6" s="71"/>
      <c r="B6" s="72" t="s">
        <v>58</v>
      </c>
      <c r="C6" s="73" t="s">
        <v>59</v>
      </c>
      <c r="D6" s="69">
        <v>1</v>
      </c>
      <c r="E6" s="69">
        <v>6.8</v>
      </c>
      <c r="F6" s="69">
        <f>SUM(F1:F5)*0.01</f>
        <v>0.111859</v>
      </c>
    </row>
    <row r="7" spans="1:6">
      <c r="A7" s="67">
        <v>73532</v>
      </c>
      <c r="B7" s="68" t="s">
        <v>65</v>
      </c>
      <c r="C7" s="67" t="s">
        <v>66</v>
      </c>
      <c r="D7" s="69">
        <v>0.5</v>
      </c>
      <c r="E7" s="69">
        <v>0.51</v>
      </c>
      <c r="F7" s="69">
        <f t="shared" si="0"/>
        <v>0.255</v>
      </c>
    </row>
    <row r="8" spans="1:6">
      <c r="F8" s="74">
        <f>SUM(F1:F7)</f>
        <v>11.552759000000002</v>
      </c>
    </row>
    <row r="9" spans="1:6" ht="13.5" customHeight="1"/>
    <row r="13" spans="1:6" ht="13.5" thickBot="1"/>
    <row r="14" spans="1:6" ht="13.5" thickBot="1">
      <c r="B14" s="62" t="s">
        <v>67</v>
      </c>
      <c r="C14" s="63" t="s">
        <v>55</v>
      </c>
      <c r="D14" s="64">
        <v>1.5455000000000001</v>
      </c>
      <c r="E14" s="64">
        <v>2.4700000000000002</v>
      </c>
      <c r="F14" s="64">
        <v>3.82</v>
      </c>
    </row>
    <row r="15" spans="1:6" ht="13.5" thickBot="1">
      <c r="A15" s="65"/>
      <c r="B15" s="62" t="s">
        <v>68</v>
      </c>
      <c r="C15" s="63" t="s">
        <v>55</v>
      </c>
      <c r="D15" s="64">
        <v>3.2728000000000002</v>
      </c>
      <c r="E15" s="64">
        <v>2.4</v>
      </c>
      <c r="F15" s="64">
        <v>7.85</v>
      </c>
    </row>
    <row r="16" spans="1:6" ht="13.5" thickBot="1">
      <c r="A16" s="65"/>
      <c r="B16" s="62" t="s">
        <v>69</v>
      </c>
      <c r="C16" s="63" t="s">
        <v>55</v>
      </c>
      <c r="D16" s="64">
        <v>0.21820000000000001</v>
      </c>
      <c r="E16" s="64">
        <v>5.3</v>
      </c>
      <c r="F16" s="64">
        <v>1.1599999999999999</v>
      </c>
    </row>
    <row r="17" spans="1:6" ht="13.5" thickBot="1">
      <c r="A17" s="65"/>
      <c r="B17" s="62" t="s">
        <v>70</v>
      </c>
      <c r="C17" s="63" t="s">
        <v>71</v>
      </c>
      <c r="D17" s="64">
        <v>0.6</v>
      </c>
      <c r="E17" s="64">
        <v>0.6</v>
      </c>
      <c r="F17" s="64">
        <v>0.36</v>
      </c>
    </row>
    <row r="18" spans="1:6" ht="13.5" thickBot="1">
      <c r="A18" s="65"/>
      <c r="B18" s="62" t="s">
        <v>72</v>
      </c>
      <c r="C18" s="63" t="s">
        <v>71</v>
      </c>
      <c r="D18" s="64">
        <v>0.36370000000000002</v>
      </c>
      <c r="E18" s="64">
        <v>34.1</v>
      </c>
      <c r="F18" s="64">
        <v>12.4</v>
      </c>
    </row>
    <row r="19" spans="1:6" ht="21.75" thickBot="1">
      <c r="A19" s="65"/>
      <c r="B19" s="62" t="s">
        <v>73</v>
      </c>
      <c r="C19" s="63" t="s">
        <v>53</v>
      </c>
      <c r="D19" s="64">
        <v>0.4</v>
      </c>
      <c r="E19" s="64">
        <v>6.42</v>
      </c>
      <c r="F19" s="64">
        <v>2.57</v>
      </c>
    </row>
    <row r="20" spans="1:6" ht="13.5" thickBot="1">
      <c r="A20" s="65"/>
      <c r="B20" s="62" t="s">
        <v>74</v>
      </c>
      <c r="C20" s="63" t="s">
        <v>53</v>
      </c>
      <c r="D20" s="64">
        <v>10.2355</v>
      </c>
      <c r="E20" s="64">
        <v>3.68</v>
      </c>
      <c r="F20" s="64">
        <v>37.67</v>
      </c>
    </row>
    <row r="21" spans="1:6" ht="13.5" thickBot="1">
      <c r="A21" s="65"/>
      <c r="B21" s="62" t="s">
        <v>75</v>
      </c>
      <c r="C21" s="63" t="s">
        <v>53</v>
      </c>
      <c r="D21" s="64">
        <v>2.0455000000000001</v>
      </c>
      <c r="E21" s="64">
        <v>28.86</v>
      </c>
      <c r="F21" s="64">
        <v>59.03</v>
      </c>
    </row>
    <row r="22" spans="1:6" ht="13.5" thickBot="1">
      <c r="A22" s="65"/>
      <c r="B22" s="62" t="s">
        <v>76</v>
      </c>
      <c r="C22" s="63" t="s">
        <v>53</v>
      </c>
      <c r="D22" s="64">
        <v>0.30370000000000003</v>
      </c>
      <c r="E22" s="64">
        <v>43.37</v>
      </c>
      <c r="F22" s="64">
        <v>13.17</v>
      </c>
    </row>
    <row r="23" spans="1:6" ht="13.5" thickBot="1">
      <c r="A23" s="65"/>
      <c r="B23" s="62" t="s">
        <v>77</v>
      </c>
      <c r="C23" s="63" t="s">
        <v>53</v>
      </c>
      <c r="D23" s="64">
        <v>2.4</v>
      </c>
      <c r="E23" s="64">
        <v>6.21</v>
      </c>
      <c r="F23" s="64">
        <v>14.9</v>
      </c>
    </row>
    <row r="24" spans="1:6" ht="13.5" thickBot="1">
      <c r="A24" s="65"/>
      <c r="B24" s="62" t="s">
        <v>78</v>
      </c>
      <c r="C24" s="63" t="s">
        <v>71</v>
      </c>
      <c r="D24" s="64">
        <v>0.6</v>
      </c>
      <c r="E24" s="64">
        <v>0.85</v>
      </c>
      <c r="F24" s="64">
        <v>0.51</v>
      </c>
    </row>
    <row r="25" spans="1:6" ht="13.5" thickBot="1">
      <c r="A25" s="65"/>
      <c r="B25" s="62" t="s">
        <v>79</v>
      </c>
      <c r="C25" s="63" t="s">
        <v>55</v>
      </c>
      <c r="D25" s="64">
        <v>5.8200000000000002E-2</v>
      </c>
      <c r="E25" s="64">
        <v>4.68</v>
      </c>
      <c r="F25" s="64">
        <v>0.27</v>
      </c>
    </row>
    <row r="26" spans="1:6" ht="13.5" thickBot="1">
      <c r="A26" s="65"/>
      <c r="B26" s="62" t="s">
        <v>80</v>
      </c>
      <c r="C26" s="63" t="s">
        <v>55</v>
      </c>
      <c r="D26" s="64">
        <v>5.8200000000000002E-2</v>
      </c>
      <c r="E26" s="64">
        <v>5.8</v>
      </c>
      <c r="F26" s="64">
        <v>0.34</v>
      </c>
    </row>
    <row r="27" spans="1:6" ht="21.75" thickBot="1">
      <c r="A27" s="65"/>
      <c r="B27" s="62" t="s">
        <v>81</v>
      </c>
      <c r="C27" s="63" t="s">
        <v>55</v>
      </c>
      <c r="D27" s="64">
        <v>0.21820000000000001</v>
      </c>
      <c r="E27" s="64">
        <v>12.81</v>
      </c>
      <c r="F27" s="64">
        <v>2.8</v>
      </c>
    </row>
    <row r="28" spans="1:6" ht="21.75" thickBot="1">
      <c r="A28" s="65"/>
      <c r="B28" s="62" t="s">
        <v>82</v>
      </c>
      <c r="C28" s="63" t="s">
        <v>53</v>
      </c>
      <c r="D28" s="64">
        <v>0.56730000000000003</v>
      </c>
      <c r="E28" s="64">
        <v>196.11</v>
      </c>
      <c r="F28" s="64">
        <v>111.25</v>
      </c>
    </row>
    <row r="29" spans="1:6" ht="13.5" thickBot="1">
      <c r="A29" s="65"/>
      <c r="B29" s="62" t="s">
        <v>83</v>
      </c>
      <c r="C29" s="63" t="s">
        <v>84</v>
      </c>
      <c r="D29" s="64">
        <v>9.4600000000000004E-2</v>
      </c>
      <c r="E29" s="64">
        <v>391</v>
      </c>
      <c r="F29" s="64">
        <v>36.99</v>
      </c>
    </row>
    <row r="30" spans="1:6" ht="13.5" thickBot="1">
      <c r="A30" s="65"/>
      <c r="B30" s="62" t="s">
        <v>85</v>
      </c>
      <c r="C30" s="63" t="s">
        <v>84</v>
      </c>
      <c r="D30" s="64">
        <v>9.4600000000000004E-2</v>
      </c>
      <c r="E30" s="64">
        <v>240</v>
      </c>
      <c r="F30" s="64">
        <v>22.7</v>
      </c>
    </row>
    <row r="31" spans="1:6" ht="13.5" thickBot="1">
      <c r="A31" s="65"/>
      <c r="B31" s="62" t="s">
        <v>86</v>
      </c>
      <c r="C31" s="63" t="s">
        <v>54</v>
      </c>
      <c r="D31" s="64">
        <v>4.6963999999999997</v>
      </c>
      <c r="E31" s="64">
        <v>17.670000000000002</v>
      </c>
      <c r="F31" s="64">
        <v>82.99</v>
      </c>
    </row>
    <row r="32" spans="1:6" ht="13.5" thickBot="1">
      <c r="A32" s="65"/>
      <c r="B32" s="62" t="s">
        <v>87</v>
      </c>
      <c r="C32" s="63" t="s">
        <v>54</v>
      </c>
      <c r="D32" s="64">
        <v>2.6837</v>
      </c>
      <c r="E32" s="64">
        <v>16.420000000000002</v>
      </c>
      <c r="F32" s="64">
        <v>44.07</v>
      </c>
    </row>
    <row r="33" spans="1:6" ht="21.75" thickBot="1">
      <c r="A33" s="65"/>
      <c r="B33" s="62" t="s">
        <v>88</v>
      </c>
      <c r="C33" s="63" t="s">
        <v>54</v>
      </c>
      <c r="D33" s="64">
        <v>1.3415999999999999</v>
      </c>
      <c r="E33" s="64">
        <v>16.420000000000002</v>
      </c>
      <c r="F33" s="64">
        <v>22.03</v>
      </c>
    </row>
    <row r="34" spans="1:6" ht="13.5" thickBot="1">
      <c r="A34" s="65"/>
      <c r="B34" s="62" t="s">
        <v>57</v>
      </c>
      <c r="C34" s="63" t="s">
        <v>54</v>
      </c>
      <c r="D34" s="64">
        <v>8.0509000000000004</v>
      </c>
      <c r="E34" s="64">
        <v>11.88</v>
      </c>
      <c r="F34" s="64">
        <v>95.64</v>
      </c>
    </row>
    <row r="35" spans="1:6" ht="13.5" thickBot="1">
      <c r="A35" s="65"/>
      <c r="B35" s="62" t="s">
        <v>89</v>
      </c>
      <c r="C35" s="63" t="s">
        <v>54</v>
      </c>
      <c r="D35" s="64">
        <v>0.33550000000000002</v>
      </c>
      <c r="E35" s="64">
        <v>16.27</v>
      </c>
      <c r="F35" s="64">
        <v>5.46</v>
      </c>
    </row>
    <row r="36" spans="1:6" ht="13.5" thickBot="1">
      <c r="A36" s="65"/>
      <c r="B36" s="62" t="s">
        <v>90</v>
      </c>
      <c r="C36" s="63" t="s">
        <v>54</v>
      </c>
      <c r="D36" s="64">
        <v>0.67090000000000005</v>
      </c>
      <c r="E36" s="64">
        <v>22.71</v>
      </c>
      <c r="F36" s="64">
        <v>15.24</v>
      </c>
    </row>
    <row r="37" spans="1:6" ht="13.5" thickBot="1">
      <c r="A37" s="65"/>
      <c r="B37" s="62" t="s">
        <v>91</v>
      </c>
      <c r="C37" s="63" t="s">
        <v>54</v>
      </c>
      <c r="D37" s="64">
        <v>0.33550000000000002</v>
      </c>
      <c r="E37" s="64">
        <v>22.71</v>
      </c>
      <c r="F37" s="64">
        <v>7.62</v>
      </c>
    </row>
    <row r="38" spans="1:6" ht="21.75" thickBot="1">
      <c r="A38" s="65"/>
      <c r="B38" s="62" t="s">
        <v>58</v>
      </c>
      <c r="C38" s="63" t="s">
        <v>59</v>
      </c>
      <c r="D38" s="64">
        <v>1</v>
      </c>
      <c r="E38" s="64">
        <v>273.05</v>
      </c>
      <c r="F38" s="64">
        <v>8.19</v>
      </c>
    </row>
    <row r="39" spans="1:6" ht="13.5" thickBot="1">
      <c r="A39" s="66" t="s">
        <v>92</v>
      </c>
      <c r="B39" s="62" t="s">
        <v>93</v>
      </c>
      <c r="C39" s="63" t="s">
        <v>55</v>
      </c>
      <c r="D39" s="64">
        <v>1.5455000000000001</v>
      </c>
      <c r="E39" s="64">
        <v>3.5</v>
      </c>
      <c r="F39" s="64">
        <v>5.41</v>
      </c>
    </row>
    <row r="40" spans="1:6" ht="21.75" thickBot="1">
      <c r="A40" s="66" t="s">
        <v>94</v>
      </c>
      <c r="B40" s="62" t="s">
        <v>95</v>
      </c>
      <c r="C40" s="63" t="s">
        <v>55</v>
      </c>
      <c r="D40" s="64">
        <v>3.2728000000000002</v>
      </c>
      <c r="E40" s="64">
        <v>3.06</v>
      </c>
      <c r="F40" s="64">
        <v>10.01</v>
      </c>
    </row>
    <row r="41" spans="1:6" ht="13.5" thickBot="1">
      <c r="A41" s="66" t="s">
        <v>96</v>
      </c>
      <c r="B41" s="62" t="s">
        <v>97</v>
      </c>
      <c r="C41" s="63" t="s">
        <v>98</v>
      </c>
      <c r="D41" s="64">
        <v>0.5</v>
      </c>
      <c r="E41" s="64">
        <v>49.1</v>
      </c>
      <c r="F41" s="64">
        <v>24.55</v>
      </c>
    </row>
    <row r="42" spans="1:6" ht="21.75" thickBot="1">
      <c r="A42" s="66" t="s">
        <v>99</v>
      </c>
      <c r="B42" s="62" t="s">
        <v>100</v>
      </c>
      <c r="C42" s="63" t="s">
        <v>56</v>
      </c>
      <c r="D42" s="64">
        <v>8.1900000000000001E-2</v>
      </c>
      <c r="E42" s="64">
        <v>216.36</v>
      </c>
      <c r="F42" s="64">
        <v>17.72</v>
      </c>
    </row>
    <row r="43" spans="1:6" ht="13.5" thickBot="1">
      <c r="A43" s="66" t="s">
        <v>101</v>
      </c>
      <c r="B43" s="62" t="s">
        <v>102</v>
      </c>
      <c r="C43" s="63" t="s">
        <v>56</v>
      </c>
      <c r="D43" s="64">
        <v>8.1900000000000001E-2</v>
      </c>
      <c r="E43" s="64">
        <v>41.01</v>
      </c>
      <c r="F43" s="64">
        <v>3.36</v>
      </c>
    </row>
    <row r="44" spans="1:6" ht="13.5" thickBot="1">
      <c r="A44" s="66" t="s">
        <v>103</v>
      </c>
      <c r="B44" s="62" t="s">
        <v>104</v>
      </c>
      <c r="C44" s="63" t="s">
        <v>56</v>
      </c>
      <c r="D44" s="64">
        <v>8.1900000000000001E-2</v>
      </c>
      <c r="E44" s="64">
        <v>66.069999999999993</v>
      </c>
      <c r="F44" s="64">
        <v>5.41</v>
      </c>
    </row>
    <row r="45" spans="1:6" ht="21.75" thickBot="1">
      <c r="A45" s="66" t="s">
        <v>105</v>
      </c>
      <c r="B45" s="62" t="s">
        <v>106</v>
      </c>
      <c r="C45" s="63" t="s">
        <v>107</v>
      </c>
      <c r="D45" s="64">
        <v>20</v>
      </c>
      <c r="E45" s="64">
        <v>1.31</v>
      </c>
      <c r="F45" s="64">
        <v>26.2</v>
      </c>
    </row>
    <row r="46" spans="1:6" ht="13.5" thickBot="1">
      <c r="A46" s="66" t="s">
        <v>108</v>
      </c>
      <c r="B46" s="62" t="s">
        <v>109</v>
      </c>
      <c r="C46" s="63" t="s">
        <v>54</v>
      </c>
      <c r="D46" s="64">
        <v>0.87280000000000002</v>
      </c>
      <c r="E46" s="64">
        <v>5.43</v>
      </c>
      <c r="F46" s="64">
        <v>4.74</v>
      </c>
    </row>
    <row r="47" spans="1:6" ht="13.5" thickBot="1">
      <c r="A47" s="66" t="s">
        <v>110</v>
      </c>
      <c r="B47" s="62" t="s">
        <v>111</v>
      </c>
      <c r="C47" s="63" t="s">
        <v>54</v>
      </c>
      <c r="D47" s="64">
        <v>0.21820000000000001</v>
      </c>
      <c r="E47" s="64">
        <v>0.25</v>
      </c>
      <c r="F47" s="64">
        <v>0.05</v>
      </c>
    </row>
  </sheetData>
  <hyperlinks>
    <hyperlink ref="A47" r:id="rId1" display="http://www2.rio.rj.gov.br/sco/composicaosco.cfm?item=1EQ44100056%2F201607"/>
    <hyperlink ref="A46" r:id="rId2" display="http://www2.rio.rj.gov.br/sco/composicaosco.cfm?item=1EQ44100050A201607"/>
    <hyperlink ref="A45" r:id="rId3" display="http://www2.rio.rj.gov.br/sco/composicaosco.cfm?item=1TC04050200%2F201607"/>
    <hyperlink ref="A44" r:id="rId4" display="http://www2.rio.rj.gov.br/sco/composicaosco.cfm?item=1ET04200206%2F201607"/>
    <hyperlink ref="A43" r:id="rId5" display="http://www2.rio.rj.gov.br/sco/composicaosco.cfm?item=1ET04250706%2F201607"/>
    <hyperlink ref="A42" r:id="rId6" display="http://www2.rio.rj.gov.br/sco/composicaosco.cfm?item=1ET04050400B201607"/>
    <hyperlink ref="A41" r:id="rId7" display="http://www2.rio.rj.gov.br/sco/composicaosco.cfm?item=1TC09050050%2F201607"/>
    <hyperlink ref="A40" r:id="rId8" display="http://www2.rio.rj.gov.br/sco/composicaosco.cfm?item=1ET09100061%2F201607"/>
    <hyperlink ref="A39" r:id="rId9" display="http://www2.rio.rj.gov.br/sco/composicaosco.cfm?item=1ET09100071%2F201607"/>
  </hyperlink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8"/>
  <sheetViews>
    <sheetView topLeftCell="A34" workbookViewId="0">
      <selection sqref="A1:G48"/>
    </sheetView>
  </sheetViews>
  <sheetFormatPr defaultRowHeight="12.75"/>
  <cols>
    <col min="1" max="1" width="9.140625" customWidth="1"/>
    <col min="2" max="2" width="16" customWidth="1"/>
    <col min="3" max="3" width="56.42578125" customWidth="1"/>
    <col min="4" max="5" width="15.7109375" customWidth="1"/>
    <col min="6" max="6" width="25.85546875" customWidth="1"/>
    <col min="7" max="7" width="18.28515625" customWidth="1"/>
    <col min="9" max="9" width="11.42578125" customWidth="1"/>
  </cols>
  <sheetData>
    <row r="1" spans="1:10" ht="14.45" customHeight="1" thickBot="1">
      <c r="A1" s="364"/>
      <c r="B1" s="365"/>
      <c r="C1" s="365"/>
      <c r="D1" s="379" t="str">
        <f>'Fl Rosto 1'!C5</f>
        <v>ORÇAMENTO - LOTE 01
SANEAMENTO DA COMUNIDADE VALE VERDE - JACARÉ - NITERÓI / RJ</v>
      </c>
      <c r="E1" s="380"/>
      <c r="F1" s="256" t="s">
        <v>408</v>
      </c>
      <c r="G1" s="257" t="s">
        <v>409</v>
      </c>
    </row>
    <row r="2" spans="1:10" ht="14.45" customHeight="1">
      <c r="A2" s="366"/>
      <c r="B2" s="367"/>
      <c r="C2" s="367"/>
      <c r="D2" s="381"/>
      <c r="E2" s="382"/>
      <c r="F2" s="355" t="str">
        <f>'Fl Rosto 1'!H4</f>
        <v>JA-VV-PB-OR-001-R0</v>
      </c>
      <c r="G2" s="358">
        <v>0</v>
      </c>
    </row>
    <row r="3" spans="1:10" ht="14.45" customHeight="1">
      <c r="A3" s="366"/>
      <c r="B3" s="367"/>
      <c r="C3" s="367"/>
      <c r="D3" s="381"/>
      <c r="E3" s="382"/>
      <c r="F3" s="356"/>
      <c r="G3" s="359"/>
    </row>
    <row r="4" spans="1:10" ht="15" customHeight="1" thickBot="1">
      <c r="A4" s="368"/>
      <c r="B4" s="369"/>
      <c r="C4" s="369"/>
      <c r="D4" s="383"/>
      <c r="E4" s="384"/>
      <c r="F4" s="357"/>
      <c r="G4" s="360"/>
    </row>
    <row r="5" spans="1:10" ht="15">
      <c r="A5" s="277"/>
      <c r="B5" s="278"/>
      <c r="C5" s="279"/>
      <c r="D5" s="280"/>
      <c r="E5" s="280"/>
      <c r="F5" s="281"/>
      <c r="G5" s="282" t="s">
        <v>272</v>
      </c>
    </row>
    <row r="6" spans="1:10" ht="27.6" customHeight="1">
      <c r="A6" s="157" t="s">
        <v>128</v>
      </c>
      <c r="B6" s="155" t="s">
        <v>129</v>
      </c>
      <c r="C6" s="155" t="s">
        <v>0</v>
      </c>
      <c r="D6" s="155" t="s">
        <v>1</v>
      </c>
      <c r="E6" s="155" t="s">
        <v>2</v>
      </c>
      <c r="F6" s="155" t="s">
        <v>3</v>
      </c>
      <c r="G6" s="158" t="s">
        <v>4</v>
      </c>
    </row>
    <row r="7" spans="1:10" ht="15" customHeight="1">
      <c r="A7" s="374"/>
      <c r="B7" s="375"/>
      <c r="C7" s="375"/>
      <c r="D7" s="375"/>
      <c r="E7" s="375"/>
      <c r="F7" s="375"/>
      <c r="G7" s="376"/>
    </row>
    <row r="8" spans="1:10" ht="31.15" customHeight="1" thickBot="1">
      <c r="A8" s="432" t="s">
        <v>418</v>
      </c>
      <c r="B8" s="433"/>
      <c r="C8" s="433"/>
      <c r="D8" s="433"/>
      <c r="E8" s="433"/>
      <c r="F8" s="433"/>
      <c r="G8" s="434"/>
    </row>
    <row r="9" spans="1:10" ht="15" customHeight="1" thickBot="1">
      <c r="A9" s="450"/>
      <c r="B9" s="451"/>
      <c r="C9" s="451"/>
      <c r="D9" s="451"/>
      <c r="E9" s="451"/>
      <c r="F9" s="451"/>
      <c r="G9" s="452"/>
    </row>
    <row r="10" spans="1:10" ht="28.9" customHeight="1">
      <c r="A10" s="444" t="s">
        <v>308</v>
      </c>
      <c r="B10" s="445"/>
      <c r="C10" s="445"/>
      <c r="D10" s="445"/>
      <c r="E10" s="445"/>
      <c r="F10" s="445"/>
      <c r="G10" s="446"/>
    </row>
    <row r="11" spans="1:10" ht="14.45" customHeight="1">
      <c r="A11" s="438"/>
      <c r="B11" s="439"/>
      <c r="C11" s="439"/>
      <c r="D11" s="439"/>
      <c r="E11" s="439"/>
      <c r="F11" s="439"/>
      <c r="G11" s="440"/>
    </row>
    <row r="12" spans="1:10" ht="51" customHeight="1">
      <c r="A12" s="184" t="s">
        <v>309</v>
      </c>
      <c r="B12" s="112" t="s">
        <v>282</v>
      </c>
      <c r="C12" s="115" t="s">
        <v>291</v>
      </c>
      <c r="D12" s="145" t="s">
        <v>124</v>
      </c>
      <c r="E12" s="130">
        <f>209*3.5*0.08</f>
        <v>58.52</v>
      </c>
      <c r="F12" s="146">
        <v>215.65</v>
      </c>
      <c r="G12" s="141">
        <f>E12*F12</f>
        <v>12619.838000000002</v>
      </c>
      <c r="I12" s="129"/>
      <c r="J12" s="78"/>
    </row>
    <row r="13" spans="1:10" ht="28.5">
      <c r="A13" s="184" t="s">
        <v>310</v>
      </c>
      <c r="B13" s="112" t="s">
        <v>283</v>
      </c>
      <c r="C13" s="115" t="s">
        <v>284</v>
      </c>
      <c r="D13" s="145" t="s">
        <v>124</v>
      </c>
      <c r="E13" s="130">
        <v>1175.8</v>
      </c>
      <c r="F13" s="146">
        <v>2.86</v>
      </c>
      <c r="G13" s="141">
        <f t="shared" ref="G13:G36" si="0">E13*F13</f>
        <v>3362.7879999999996</v>
      </c>
      <c r="I13" s="129"/>
      <c r="J13" s="78"/>
    </row>
    <row r="14" spans="1:10" ht="86.25">
      <c r="A14" s="184" t="s">
        <v>311</v>
      </c>
      <c r="B14" s="112" t="s">
        <v>341</v>
      </c>
      <c r="C14" s="115" t="s">
        <v>342</v>
      </c>
      <c r="D14" s="145" t="s">
        <v>124</v>
      </c>
      <c r="E14" s="130">
        <v>167.81</v>
      </c>
      <c r="F14" s="146">
        <v>5.97</v>
      </c>
      <c r="G14" s="141">
        <f>E14*F14</f>
        <v>1001.8257</v>
      </c>
      <c r="I14" s="129"/>
      <c r="J14" s="78"/>
    </row>
    <row r="15" spans="1:10" ht="85.5">
      <c r="A15" s="184" t="s">
        <v>312</v>
      </c>
      <c r="B15" s="112" t="s">
        <v>125</v>
      </c>
      <c r="C15" s="115" t="s">
        <v>292</v>
      </c>
      <c r="D15" s="145" t="s">
        <v>149</v>
      </c>
      <c r="E15" s="130">
        <v>214</v>
      </c>
      <c r="F15" s="146">
        <v>218.94</v>
      </c>
      <c r="G15" s="141">
        <f t="shared" si="0"/>
        <v>46853.159999999996</v>
      </c>
      <c r="I15" s="129"/>
      <c r="J15" s="78"/>
    </row>
    <row r="16" spans="1:10" ht="29.25">
      <c r="A16" s="184" t="s">
        <v>313</v>
      </c>
      <c r="B16" s="112" t="s">
        <v>333</v>
      </c>
      <c r="C16" s="115" t="s">
        <v>334</v>
      </c>
      <c r="D16" s="145" t="s">
        <v>124</v>
      </c>
      <c r="E16" s="263">
        <v>467.92</v>
      </c>
      <c r="F16" s="146">
        <v>64.14</v>
      </c>
      <c r="G16" s="141">
        <f>E16*F16</f>
        <v>30012.388800000001</v>
      </c>
      <c r="I16" s="129"/>
      <c r="J16" s="78"/>
    </row>
    <row r="17" spans="1:10" ht="29.25">
      <c r="A17" s="184" t="s">
        <v>314</v>
      </c>
      <c r="B17" s="112" t="s">
        <v>335</v>
      </c>
      <c r="C17" s="115" t="s">
        <v>336</v>
      </c>
      <c r="D17" s="145" t="s">
        <v>124</v>
      </c>
      <c r="E17" s="263">
        <v>467.92</v>
      </c>
      <c r="F17" s="146">
        <v>65.78</v>
      </c>
      <c r="G17" s="141">
        <f>E17*F17</f>
        <v>30779.777600000001</v>
      </c>
      <c r="I17" s="129"/>
      <c r="J17" s="78"/>
    </row>
    <row r="18" spans="1:10" ht="128.25">
      <c r="A18" s="184" t="s">
        <v>315</v>
      </c>
      <c r="B18" s="112" t="s">
        <v>285</v>
      </c>
      <c r="C18" s="115" t="s">
        <v>293</v>
      </c>
      <c r="D18" s="145" t="s">
        <v>119</v>
      </c>
      <c r="E18" s="263">
        <v>1333.61</v>
      </c>
      <c r="F18" s="146">
        <v>74.67</v>
      </c>
      <c r="G18" s="141">
        <f t="shared" si="0"/>
        <v>99580.6587</v>
      </c>
      <c r="I18" s="129"/>
      <c r="J18" s="78"/>
    </row>
    <row r="19" spans="1:10" ht="128.25">
      <c r="A19" s="184" t="s">
        <v>316</v>
      </c>
      <c r="B19" s="112" t="s">
        <v>286</v>
      </c>
      <c r="C19" s="115" t="s">
        <v>294</v>
      </c>
      <c r="D19" s="145" t="s">
        <v>119</v>
      </c>
      <c r="E19" s="263">
        <v>2672.12</v>
      </c>
      <c r="F19" s="146">
        <v>81.489999999999995</v>
      </c>
      <c r="G19" s="141">
        <f t="shared" si="0"/>
        <v>217751.05879999997</v>
      </c>
      <c r="I19" s="129"/>
      <c r="J19" s="78"/>
    </row>
    <row r="20" spans="1:10" ht="71.25">
      <c r="A20" s="184" t="s">
        <v>317</v>
      </c>
      <c r="B20" s="112" t="s">
        <v>287</v>
      </c>
      <c r="C20" s="115" t="s">
        <v>288</v>
      </c>
      <c r="D20" s="145" t="s">
        <v>53</v>
      </c>
      <c r="E20" s="263">
        <v>1298.93</v>
      </c>
      <c r="F20" s="146">
        <v>76.069999999999993</v>
      </c>
      <c r="G20" s="141">
        <f t="shared" si="0"/>
        <v>98809.605100000001</v>
      </c>
      <c r="I20" s="129"/>
      <c r="J20" s="78"/>
    </row>
    <row r="21" spans="1:10" ht="42.75">
      <c r="A21" s="184" t="s">
        <v>337</v>
      </c>
      <c r="B21" s="112" t="s">
        <v>289</v>
      </c>
      <c r="C21" s="115" t="s">
        <v>290</v>
      </c>
      <c r="D21" s="145" t="s">
        <v>53</v>
      </c>
      <c r="E21" s="263">
        <v>1195.5</v>
      </c>
      <c r="F21" s="149">
        <v>41.96</v>
      </c>
      <c r="G21" s="141">
        <f t="shared" si="0"/>
        <v>50163.18</v>
      </c>
      <c r="I21" s="129"/>
      <c r="J21" s="78"/>
    </row>
    <row r="22" spans="1:10" ht="43.15" customHeight="1">
      <c r="A22" s="184" t="s">
        <v>338</v>
      </c>
      <c r="B22" s="112" t="s">
        <v>295</v>
      </c>
      <c r="C22" s="115" t="s">
        <v>296</v>
      </c>
      <c r="D22" s="145" t="s">
        <v>124</v>
      </c>
      <c r="E22" s="263">
        <v>96.54</v>
      </c>
      <c r="F22" s="149">
        <v>429.89</v>
      </c>
      <c r="G22" s="141">
        <f t="shared" si="0"/>
        <v>41501.580600000001</v>
      </c>
      <c r="I22" s="129"/>
      <c r="J22" s="78"/>
    </row>
    <row r="23" spans="1:10" ht="68.45" customHeight="1">
      <c r="A23" s="184" t="s">
        <v>339</v>
      </c>
      <c r="B23" s="125" t="s">
        <v>415</v>
      </c>
      <c r="C23" s="148" t="s">
        <v>416</v>
      </c>
      <c r="D23" s="127" t="s">
        <v>299</v>
      </c>
      <c r="E23" s="126">
        <v>2030.22</v>
      </c>
      <c r="F23" s="146">
        <v>3.24</v>
      </c>
      <c r="G23" s="141">
        <f t="shared" si="0"/>
        <v>6577.912800000001</v>
      </c>
      <c r="I23" s="129"/>
      <c r="J23" s="78"/>
    </row>
    <row r="24" spans="1:10" ht="28.5">
      <c r="A24" s="184" t="s">
        <v>340</v>
      </c>
      <c r="B24" s="112" t="s">
        <v>297</v>
      </c>
      <c r="C24" s="115" t="s">
        <v>298</v>
      </c>
      <c r="D24" s="145" t="s">
        <v>299</v>
      </c>
      <c r="E24" s="263">
        <v>2030.22</v>
      </c>
      <c r="F24" s="149">
        <v>1.77</v>
      </c>
      <c r="G24" s="141">
        <f t="shared" si="0"/>
        <v>3593.4893999999999</v>
      </c>
      <c r="I24" s="129"/>
      <c r="J24" s="78"/>
    </row>
    <row r="25" spans="1:10" ht="80.25" customHeight="1">
      <c r="A25" s="184" t="s">
        <v>352</v>
      </c>
      <c r="B25" s="112" t="s">
        <v>350</v>
      </c>
      <c r="C25" s="115" t="s">
        <v>351</v>
      </c>
      <c r="D25" s="145" t="s">
        <v>119</v>
      </c>
      <c r="E25" s="263">
        <v>10.26</v>
      </c>
      <c r="F25" s="149">
        <v>44.95</v>
      </c>
      <c r="G25" s="141">
        <f t="shared" si="0"/>
        <v>461.18700000000001</v>
      </c>
      <c r="I25" s="129"/>
      <c r="J25" s="78"/>
    </row>
    <row r="26" spans="1:10" ht="59.45" customHeight="1">
      <c r="A26" s="184" t="s">
        <v>353</v>
      </c>
      <c r="B26" s="112" t="s">
        <v>265</v>
      </c>
      <c r="C26" s="115" t="s">
        <v>354</v>
      </c>
      <c r="D26" s="145" t="s">
        <v>119</v>
      </c>
      <c r="E26" s="263">
        <v>30.78</v>
      </c>
      <c r="F26" s="149">
        <v>24.58</v>
      </c>
      <c r="G26" s="141">
        <f>E26*F26</f>
        <v>756.57240000000002</v>
      </c>
      <c r="I26" s="129"/>
      <c r="J26" s="78"/>
    </row>
    <row r="27" spans="1:10" ht="45" customHeight="1">
      <c r="A27" s="184" t="s">
        <v>355</v>
      </c>
      <c r="B27" s="112" t="s">
        <v>356</v>
      </c>
      <c r="C27" s="115" t="s">
        <v>411</v>
      </c>
      <c r="D27" s="145" t="s">
        <v>124</v>
      </c>
      <c r="E27" s="263">
        <v>39</v>
      </c>
      <c r="F27" s="149">
        <v>599.37</v>
      </c>
      <c r="G27" s="141">
        <f>E27*F27</f>
        <v>23375.43</v>
      </c>
      <c r="I27" s="129"/>
      <c r="J27" s="78"/>
    </row>
    <row r="28" spans="1:10" ht="15.75" thickBot="1">
      <c r="A28" s="453"/>
      <c r="B28" s="454"/>
      <c r="C28" s="454"/>
      <c r="D28" s="454"/>
      <c r="E28" s="454"/>
      <c r="F28" s="454"/>
      <c r="G28" s="455"/>
      <c r="I28" s="129"/>
      <c r="J28" s="78"/>
    </row>
    <row r="29" spans="1:10" ht="28.9" customHeight="1" thickBot="1">
      <c r="A29" s="435"/>
      <c r="B29" s="436"/>
      <c r="C29" s="437"/>
      <c r="D29" s="426" t="s">
        <v>421</v>
      </c>
      <c r="E29" s="427"/>
      <c r="F29" s="428"/>
      <c r="G29" s="276">
        <f>SUM(G12:G27)</f>
        <v>667200.45290000003</v>
      </c>
      <c r="I29" s="129"/>
      <c r="J29" s="78"/>
    </row>
    <row r="30" spans="1:10" ht="14.45" customHeight="1">
      <c r="A30" s="456"/>
      <c r="B30" s="457"/>
      <c r="C30" s="457"/>
      <c r="D30" s="457"/>
      <c r="E30" s="457"/>
      <c r="F30" s="457"/>
      <c r="G30" s="458"/>
      <c r="I30" s="129"/>
      <c r="J30" s="78"/>
    </row>
    <row r="31" spans="1:10" ht="28.9" customHeight="1">
      <c r="A31" s="441" t="s">
        <v>318</v>
      </c>
      <c r="B31" s="442"/>
      <c r="C31" s="442"/>
      <c r="D31" s="442"/>
      <c r="E31" s="442"/>
      <c r="F31" s="442"/>
      <c r="G31" s="443"/>
      <c r="I31" s="129"/>
      <c r="J31" s="78"/>
    </row>
    <row r="32" spans="1:10" ht="14.45" customHeight="1">
      <c r="A32" s="447"/>
      <c r="B32" s="448"/>
      <c r="C32" s="448"/>
      <c r="D32" s="448"/>
      <c r="E32" s="448"/>
      <c r="F32" s="448"/>
      <c r="G32" s="449"/>
      <c r="I32" s="129"/>
      <c r="J32" s="78"/>
    </row>
    <row r="33" spans="1:10" ht="57.75">
      <c r="A33" s="184" t="s">
        <v>319</v>
      </c>
      <c r="B33" s="112" t="s">
        <v>300</v>
      </c>
      <c r="C33" s="117" t="s">
        <v>301</v>
      </c>
      <c r="D33" s="145" t="s">
        <v>149</v>
      </c>
      <c r="E33" s="264">
        <v>10</v>
      </c>
      <c r="F33" s="149">
        <v>248.41</v>
      </c>
      <c r="G33" s="141">
        <f t="shared" si="0"/>
        <v>2484.1</v>
      </c>
      <c r="I33" s="129"/>
      <c r="J33" s="78"/>
    </row>
    <row r="34" spans="1:10" ht="71.25">
      <c r="A34" s="184" t="s">
        <v>320</v>
      </c>
      <c r="B34" s="112" t="s">
        <v>302</v>
      </c>
      <c r="C34" s="115" t="s">
        <v>303</v>
      </c>
      <c r="D34" s="145" t="s">
        <v>149</v>
      </c>
      <c r="E34" s="264">
        <v>4</v>
      </c>
      <c r="F34" s="149">
        <v>1230.23</v>
      </c>
      <c r="G34" s="141">
        <f t="shared" si="0"/>
        <v>4920.92</v>
      </c>
      <c r="I34" s="129"/>
      <c r="J34" s="78"/>
    </row>
    <row r="35" spans="1:10" ht="85.5">
      <c r="A35" s="184" t="s">
        <v>321</v>
      </c>
      <c r="B35" s="112" t="s">
        <v>304</v>
      </c>
      <c r="C35" s="115" t="s">
        <v>305</v>
      </c>
      <c r="D35" s="145" t="s">
        <v>149</v>
      </c>
      <c r="E35" s="264">
        <v>1</v>
      </c>
      <c r="F35" s="149">
        <v>4401.03</v>
      </c>
      <c r="G35" s="141">
        <f t="shared" si="0"/>
        <v>4401.03</v>
      </c>
      <c r="I35" s="129"/>
      <c r="J35" s="78"/>
    </row>
    <row r="36" spans="1:10" ht="29.25">
      <c r="A36" s="184" t="s">
        <v>322</v>
      </c>
      <c r="B36" s="112" t="s">
        <v>306</v>
      </c>
      <c r="C36" s="117" t="s">
        <v>307</v>
      </c>
      <c r="D36" s="145" t="s">
        <v>149</v>
      </c>
      <c r="E36" s="265">
        <v>7</v>
      </c>
      <c r="F36" s="146">
        <v>1068.32</v>
      </c>
      <c r="G36" s="141">
        <f t="shared" si="0"/>
        <v>7478.24</v>
      </c>
      <c r="I36" s="129"/>
      <c r="J36" s="78"/>
    </row>
    <row r="37" spans="1:10" ht="14.45" customHeight="1" thickBot="1">
      <c r="A37" s="462"/>
      <c r="B37" s="463"/>
      <c r="C37" s="463"/>
      <c r="D37" s="463"/>
      <c r="E37" s="463"/>
      <c r="F37" s="463"/>
      <c r="G37" s="464"/>
      <c r="I37" s="129"/>
      <c r="J37" s="78"/>
    </row>
    <row r="38" spans="1:10" ht="28.9" customHeight="1" thickBot="1">
      <c r="A38" s="459"/>
      <c r="B38" s="460"/>
      <c r="C38" s="461"/>
      <c r="D38" s="426" t="s">
        <v>422</v>
      </c>
      <c r="E38" s="427"/>
      <c r="F38" s="428"/>
      <c r="G38" s="276">
        <f>SUM(G33:G36)</f>
        <v>19284.29</v>
      </c>
      <c r="I38" s="129"/>
      <c r="J38" s="78"/>
    </row>
    <row r="39" spans="1:10" ht="14.45" customHeight="1">
      <c r="A39" s="420"/>
      <c r="B39" s="421"/>
      <c r="C39" s="421"/>
      <c r="D39" s="421"/>
      <c r="E39" s="421"/>
      <c r="F39" s="421"/>
      <c r="G39" s="422"/>
      <c r="I39" s="129"/>
      <c r="J39" s="78"/>
    </row>
    <row r="40" spans="1:10" ht="28.9" customHeight="1">
      <c r="A40" s="441" t="s">
        <v>327</v>
      </c>
      <c r="B40" s="442"/>
      <c r="C40" s="442"/>
      <c r="D40" s="442"/>
      <c r="E40" s="442"/>
      <c r="F40" s="442"/>
      <c r="G40" s="443"/>
      <c r="I40" s="129"/>
      <c r="J40" s="78"/>
    </row>
    <row r="41" spans="1:10" ht="13.9" customHeight="1">
      <c r="A41" s="465"/>
      <c r="B41" s="466"/>
      <c r="C41" s="466"/>
      <c r="D41" s="466"/>
      <c r="E41" s="466"/>
      <c r="F41" s="466"/>
      <c r="G41" s="467"/>
      <c r="I41" s="129"/>
      <c r="J41" s="78"/>
    </row>
    <row r="42" spans="1:10" ht="58.5">
      <c r="A42" s="168" t="s">
        <v>328</v>
      </c>
      <c r="B42" s="112" t="s">
        <v>325</v>
      </c>
      <c r="C42" s="117" t="s">
        <v>326</v>
      </c>
      <c r="D42" s="112" t="s">
        <v>119</v>
      </c>
      <c r="E42" s="266">
        <v>23.1</v>
      </c>
      <c r="F42" s="112">
        <v>11.41</v>
      </c>
      <c r="G42" s="170">
        <f>E42*F42</f>
        <v>263.57100000000003</v>
      </c>
      <c r="I42" s="129"/>
      <c r="J42" s="78"/>
    </row>
    <row r="43" spans="1:10" ht="29.25">
      <c r="A43" s="168" t="s">
        <v>329</v>
      </c>
      <c r="B43" s="112" t="s">
        <v>323</v>
      </c>
      <c r="C43" s="117" t="s">
        <v>324</v>
      </c>
      <c r="D43" s="145" t="s">
        <v>149</v>
      </c>
      <c r="E43" s="267">
        <v>40</v>
      </c>
      <c r="F43" s="169">
        <v>15</v>
      </c>
      <c r="G43" s="171">
        <f>E43*F43</f>
        <v>600</v>
      </c>
      <c r="I43" s="129"/>
      <c r="J43" s="78"/>
    </row>
    <row r="44" spans="1:10" ht="58.5">
      <c r="A44" s="168" t="s">
        <v>332</v>
      </c>
      <c r="B44" s="112" t="s">
        <v>330</v>
      </c>
      <c r="C44" s="117" t="s">
        <v>331</v>
      </c>
      <c r="D44" s="145" t="s">
        <v>149</v>
      </c>
      <c r="E44" s="267">
        <v>40</v>
      </c>
      <c r="F44" s="112">
        <v>40.67</v>
      </c>
      <c r="G44" s="171">
        <f>E44*F44</f>
        <v>1626.8000000000002</v>
      </c>
      <c r="I44" s="129"/>
      <c r="J44" s="78"/>
    </row>
    <row r="45" spans="1:10" ht="15" thickBot="1">
      <c r="A45" s="423"/>
      <c r="B45" s="424"/>
      <c r="C45" s="424"/>
      <c r="D45" s="424"/>
      <c r="E45" s="424"/>
      <c r="F45" s="424"/>
      <c r="G45" s="425"/>
    </row>
    <row r="46" spans="1:10" ht="28.9" customHeight="1" thickBot="1">
      <c r="A46" s="429"/>
      <c r="B46" s="430"/>
      <c r="C46" s="431"/>
      <c r="D46" s="426" t="s">
        <v>423</v>
      </c>
      <c r="E46" s="427"/>
      <c r="F46" s="428"/>
      <c r="G46" s="276">
        <f>SUM(G42:G44)</f>
        <v>2490.3710000000001</v>
      </c>
    </row>
    <row r="47" spans="1:10" ht="13.5" thickBot="1">
      <c r="A47" s="417"/>
      <c r="B47" s="418"/>
      <c r="C47" s="418"/>
      <c r="D47" s="418"/>
      <c r="E47" s="418"/>
      <c r="F47" s="418"/>
      <c r="G47" s="419"/>
    </row>
    <row r="48" spans="1:10" ht="30.6" customHeight="1" thickBot="1">
      <c r="A48" s="417"/>
      <c r="B48" s="418"/>
      <c r="C48" s="419"/>
      <c r="D48" s="414" t="s">
        <v>419</v>
      </c>
      <c r="E48" s="415"/>
      <c r="F48" s="416"/>
      <c r="G48" s="293">
        <f>G29+G38+G46</f>
        <v>688975.11390000011</v>
      </c>
    </row>
  </sheetData>
  <mergeCells count="27">
    <mergeCell ref="A47:G47"/>
    <mergeCell ref="D38:F38"/>
    <mergeCell ref="A38:C38"/>
    <mergeCell ref="A37:G37"/>
    <mergeCell ref="A41:G41"/>
    <mergeCell ref="A40:G40"/>
    <mergeCell ref="A10:G10"/>
    <mergeCell ref="A32:G32"/>
    <mergeCell ref="A9:G9"/>
    <mergeCell ref="A28:G28"/>
    <mergeCell ref="A30:G30"/>
    <mergeCell ref="D48:F48"/>
    <mergeCell ref="A48:C48"/>
    <mergeCell ref="D1:E4"/>
    <mergeCell ref="F2:F4"/>
    <mergeCell ref="G2:G4"/>
    <mergeCell ref="A39:G39"/>
    <mergeCell ref="A45:G45"/>
    <mergeCell ref="D46:F46"/>
    <mergeCell ref="A46:C46"/>
    <mergeCell ref="A1:C4"/>
    <mergeCell ref="A7:G7"/>
    <mergeCell ref="A8:G8"/>
    <mergeCell ref="D29:F29"/>
    <mergeCell ref="A29:C29"/>
    <mergeCell ref="A11:G11"/>
    <mergeCell ref="A31:G31"/>
  </mergeCells>
  <conditionalFormatting sqref="J12:J44">
    <cfRule type="cellIs" dxfId="1" priority="1" operator="equal">
      <formula>"epa"</formula>
    </cfRule>
    <cfRule type="cellIs" dxfId="0" priority="2" operator="equal">
      <formula>"epa"</formula>
    </cfRule>
  </conditionalFormatting>
  <pageMargins left="0.511811024" right="0.511811024" top="0.78740157499999996" bottom="0.78740157499999996" header="0.31496062000000002" footer="0.31496062000000002"/>
  <pageSetup paperSize="9" scale="59" fitToHeight="0" orientation="portrait" r:id="rId1"/>
  <drawing r:id="rId2"/>
  <legacyDrawing r:id="rId3"/>
  <oleObjects>
    <mc:AlternateContent xmlns:mc="http://schemas.openxmlformats.org/markup-compatibility/2006">
      <mc:Choice Requires="x14">
        <oleObject progId="PBrush" shapeId="27652" r:id="rId4">
          <objectPr defaultSize="0" autoPict="0" r:id="rId5">
            <anchor moveWithCells="1" sizeWithCells="1">
              <from>
                <xdr:col>1</xdr:col>
                <xdr:colOff>133350</xdr:colOff>
                <xdr:row>0</xdr:row>
                <xdr:rowOff>133350</xdr:rowOff>
              </from>
              <to>
                <xdr:col>2</xdr:col>
                <xdr:colOff>876300</xdr:colOff>
                <xdr:row>3</xdr:row>
                <xdr:rowOff>47625</xdr:rowOff>
              </to>
            </anchor>
          </objectPr>
        </oleObject>
      </mc:Choice>
      <mc:Fallback>
        <oleObject progId="PBrush" shapeId="27652"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28</vt:i4>
      </vt:variant>
    </vt:vector>
  </HeadingPairs>
  <TitlesOfParts>
    <vt:vector size="40" baseType="lpstr">
      <vt:lpstr>Fl Rosto 1</vt:lpstr>
      <vt:lpstr>RESUMO</vt:lpstr>
      <vt:lpstr>SERVIÇOS PRELIM</vt:lpstr>
      <vt:lpstr>DRENAGEM</vt:lpstr>
      <vt:lpstr>ESGOTO</vt:lpstr>
      <vt:lpstr>Comparativo</vt:lpstr>
      <vt:lpstr>Plan2</vt:lpstr>
      <vt:lpstr>Plan1</vt:lpstr>
      <vt:lpstr>PAV E PAISAGISMO</vt:lpstr>
      <vt:lpstr>BDI </vt:lpstr>
      <vt:lpstr>CRONOGRAMA</vt:lpstr>
      <vt:lpstr>Plan4</vt:lpstr>
      <vt:lpstr>RESUMO!_Toc318290879</vt:lpstr>
      <vt:lpstr>'SERVIÇOS PRELIM'!_Toc318290879</vt:lpstr>
      <vt:lpstr>DRENAGEM!_Toc318290887</vt:lpstr>
      <vt:lpstr>RESUMO!_Toc318290887</vt:lpstr>
      <vt:lpstr>'SERVIÇOS PRELIM'!_Toc318290887</vt:lpstr>
      <vt:lpstr>DRENAGEM!_Toc318290969</vt:lpstr>
      <vt:lpstr>RESUMO!_Toc318290969</vt:lpstr>
      <vt:lpstr>'SERVIÇOS PRELIM'!_Toc318290969</vt:lpstr>
      <vt:lpstr>DRENAGEM!_Toc318290999</vt:lpstr>
      <vt:lpstr>RESUMO!_Toc318290999</vt:lpstr>
      <vt:lpstr>'SERVIÇOS PRELIM'!_Toc318290999</vt:lpstr>
      <vt:lpstr>DRENAGEM!_Toc318291061</vt:lpstr>
      <vt:lpstr>RESUMO!_Toc318291061</vt:lpstr>
      <vt:lpstr>'SERVIÇOS PRELIM'!_Toc318291061</vt:lpstr>
      <vt:lpstr>DRENAGEM!_Toc318291062</vt:lpstr>
      <vt:lpstr>RESUMO!_Toc318291062</vt:lpstr>
      <vt:lpstr>'SERVIÇOS PRELIM'!_Toc318291062</vt:lpstr>
      <vt:lpstr>DRENAGEM!_Toc325966869</vt:lpstr>
      <vt:lpstr>RESUMO!_Toc325966869</vt:lpstr>
      <vt:lpstr>'SERVIÇOS PRELIM'!_Toc325966869</vt:lpstr>
      <vt:lpstr>DRENAGEM!_Toc325966875</vt:lpstr>
      <vt:lpstr>RESUMO!_Toc325966875</vt:lpstr>
      <vt:lpstr>'SERVIÇOS PRELIM'!_Toc325966875</vt:lpstr>
      <vt:lpstr>'BDI '!Area_de_impressao</vt:lpstr>
      <vt:lpstr>CRONOGRAMA!Area_de_impressao</vt:lpstr>
      <vt:lpstr>ESGOTO!Area_de_impressao</vt:lpstr>
      <vt:lpstr>'Fl Rosto 1'!Area_de_impressao</vt:lpstr>
      <vt:lpstr>ESGOTO!Titulos_de_impressao</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c:creator>
  <cp:lastModifiedBy>paulovitor</cp:lastModifiedBy>
  <cp:lastPrinted>2019-08-23T15:56:10Z</cp:lastPrinted>
  <dcterms:created xsi:type="dcterms:W3CDTF">2016-04-04T13:21:43Z</dcterms:created>
  <dcterms:modified xsi:type="dcterms:W3CDTF">2019-08-23T15:57:52Z</dcterms:modified>
</cp:coreProperties>
</file>